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BRE A OLGA 02,01,2020" sheetId="6" r:id="rId1"/>
    <sheet name="PLANNING FINA Y SUYO 11,1,17" sheetId="3" r:id="rId2"/>
    <sheet name="PLANNIG SUST.FINA ZURGENA -B " sheetId="5" r:id="rId3"/>
    <sheet name="PLANNING SUSTITUCION BAJA FINA " sheetId="1" r:id="rId4"/>
    <sheet name="PLANNING SUST. VAC.ISABEL MAº" sheetId="2" r:id="rId5"/>
  </sheets>
  <calcPr calcId="162913"/>
</workbook>
</file>

<file path=xl/calcChain.xml><?xml version="1.0" encoding="utf-8"?>
<calcChain xmlns="http://schemas.openxmlformats.org/spreadsheetml/2006/main">
  <c r="N5" i="6" l="1"/>
  <c r="M6" i="6"/>
  <c r="K6" i="6"/>
  <c r="I6" i="6"/>
  <c r="G6" i="6"/>
  <c r="E6" i="6"/>
  <c r="C6" i="6"/>
  <c r="A6" i="6"/>
  <c r="N6" i="6"/>
  <c r="M23" i="3" l="1"/>
  <c r="K23" i="3"/>
  <c r="I23" i="3"/>
  <c r="G23" i="3"/>
  <c r="E23" i="3"/>
  <c r="C23" i="3"/>
  <c r="A23" i="3"/>
  <c r="N22" i="3"/>
  <c r="O22" i="3" s="1"/>
  <c r="Q21" i="3"/>
  <c r="N21" i="3"/>
  <c r="O21" i="3" s="1"/>
  <c r="Q19" i="3"/>
  <c r="N19" i="3"/>
  <c r="O19" i="3" s="1"/>
  <c r="O17" i="3"/>
  <c r="N17" i="3"/>
  <c r="Q17" i="3" s="1"/>
  <c r="O16" i="3"/>
  <c r="N15" i="3"/>
  <c r="Q15" i="3" s="1"/>
  <c r="O14" i="3"/>
  <c r="O13" i="3"/>
  <c r="N13" i="3"/>
  <c r="Q13" i="3" s="1"/>
  <c r="O12" i="3"/>
  <c r="N11" i="3"/>
  <c r="Q11" i="3" s="1"/>
  <c r="O10" i="3"/>
  <c r="N9" i="3"/>
  <c r="Q9" i="3" s="1"/>
  <c r="N8" i="3"/>
  <c r="O8" i="3" s="1"/>
  <c r="N7" i="3"/>
  <c r="O7" i="3" s="1"/>
  <c r="N6" i="3"/>
  <c r="O6" i="3" s="1"/>
  <c r="N5" i="3"/>
  <c r="Q5" i="3" s="1"/>
  <c r="O4" i="3"/>
  <c r="N4" i="3"/>
  <c r="O9" i="3" l="1"/>
  <c r="O11" i="3"/>
  <c r="O15" i="3"/>
  <c r="Q7" i="3"/>
  <c r="N23" i="3"/>
  <c r="I26" i="3"/>
  <c r="K25" i="3"/>
  <c r="O5" i="3"/>
  <c r="N6" i="2"/>
  <c r="L8" i="2" s="1"/>
  <c r="K6" i="2"/>
  <c r="A6" i="2"/>
  <c r="M21" i="1" l="1"/>
  <c r="K21" i="1"/>
  <c r="I21" i="1"/>
  <c r="G21" i="1"/>
  <c r="E21" i="1"/>
  <c r="C21" i="1"/>
  <c r="A21" i="1"/>
  <c r="N20" i="1"/>
  <c r="O20" i="1" s="1"/>
  <c r="N19" i="1"/>
  <c r="Q19" i="1" s="1"/>
  <c r="N17" i="1"/>
  <c r="O17" i="1" s="1"/>
  <c r="O16" i="1"/>
  <c r="N15" i="1"/>
  <c r="O15" i="1" s="1"/>
  <c r="O14" i="1"/>
  <c r="Q13" i="1"/>
  <c r="N13" i="1"/>
  <c r="O13" i="1" s="1"/>
  <c r="O12" i="1"/>
  <c r="N11" i="1"/>
  <c r="O11" i="1" s="1"/>
  <c r="O10" i="1"/>
  <c r="N9" i="1"/>
  <c r="O9" i="1" s="1"/>
  <c r="N8" i="1"/>
  <c r="O8" i="1" s="1"/>
  <c r="N7" i="1"/>
  <c r="Q7" i="1" s="1"/>
  <c r="N6" i="1"/>
  <c r="O6" i="1" s="1"/>
  <c r="N5" i="1"/>
  <c r="O5" i="1" s="1"/>
  <c r="N4" i="1"/>
  <c r="O4" i="1" s="1"/>
  <c r="Q15" i="1" l="1"/>
  <c r="Q17" i="1"/>
  <c r="Q9" i="1"/>
  <c r="Q11" i="1"/>
  <c r="N21" i="1"/>
  <c r="Q5" i="1"/>
  <c r="O7" i="1"/>
  <c r="O19" i="1"/>
  <c r="I24" i="1" l="1"/>
  <c r="K23" i="1"/>
</calcChain>
</file>

<file path=xl/sharedStrings.xml><?xml version="1.0" encoding="utf-8"?>
<sst xmlns="http://schemas.openxmlformats.org/spreadsheetml/2006/main" count="167" uniqueCount="38">
  <si>
    <t>VERONICA SANCHEZ NAVARRO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</si>
  <si>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</si>
  <si>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</si>
  <si>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</si>
  <si>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</si>
  <si>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</si>
  <si>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</si>
  <si>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</si>
  <si>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</si>
  <si>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</si>
  <si>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</si>
  <si>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SEVILA</t>
  </si>
  <si>
    <t>COMPLETO</t>
  </si>
  <si>
    <t>PASILLOS+PORTAL</t>
  </si>
  <si>
    <t>LA RONDA P. V</t>
  </si>
  <si>
    <t>PORTAL</t>
  </si>
  <si>
    <t>IRIS</t>
  </si>
  <si>
    <t>ANT. CANO, 39</t>
  </si>
  <si>
    <t>EUROPA</t>
  </si>
  <si>
    <t>EUROPA, 166</t>
  </si>
  <si>
    <t>PZA. STA. ISABEL</t>
  </si>
  <si>
    <t>SANTA FILOMENA</t>
  </si>
  <si>
    <t>TOTAL MES: (HORAS SEMANALES X4,33 SEMANAS</t>
  </si>
  <si>
    <t xml:space="preserve">Planning de trabajo entregado a la Trabajadora el </t>
  </si>
  <si>
    <t xml:space="preserve">Recibe la Trabajadora </t>
  </si>
  <si>
    <t>CUBRE BAJA DE FINA SANCHEZ DESDE EL 10/11/2016</t>
  </si>
  <si>
    <t xml:space="preserve">Firma : </t>
  </si>
  <si>
    <t>OFICINA GSL</t>
  </si>
  <si>
    <t>Planning de trabajo entregado a la Trabajadora el 15/11/2016</t>
  </si>
  <si>
    <t>Recibe la Trabajadora VERONICA SANCHEZ NAVARRO</t>
  </si>
  <si>
    <t>*</t>
  </si>
  <si>
    <t>CUBRE VACACIONES DE ISABEL MARIA FERNANDEZ FORTES DESDE EL 15 AL 30 DE NOVIEMBRE</t>
  </si>
  <si>
    <t xml:space="preserve">SE QUEDA FUERA 2:50 H.  </t>
  </si>
  <si>
    <t>VIV. PARTICULAR SR.CONSUL</t>
  </si>
  <si>
    <t>CUBRE BAJA DE FINA SANCHEZ DESDE EL 10/11/2016 Y SERVICIO SUYO</t>
  </si>
  <si>
    <t>EDF. C/ ZURGENA, 23</t>
  </si>
  <si>
    <t>TALLERRES HERNANDEZ</t>
  </si>
  <si>
    <t>CUBRE A OLGA DEL 02 AL 16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</si>
</sst>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2" fontId="2" fillId="0" borderId="0" xfId="0" applyNumberFormat="1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0" xfId="0" applyFont="1" applyFill="1"/>
    <xf numFmtId="0" fontId="2" fillId="2" borderId="3" xfId="0" applyFont="1" applyFill="1" applyBorder="1" applyAlignment="1">
      <alignment horizontal="right"/>
    </xf>
    <xf numFmtId="0" fontId="2" fillId="0" borderId="0" xfId="0" applyFont="1" applyFill="1" applyBorder="1"/>
    <xf numFmtId="2" fontId="4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Border="1"/>
    <xf numFmtId="0" fontId="2" fillId="0" borderId="9" xfId="0" applyFont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0" xfId="0" applyFont="1"/>
    <xf numFmtId="0" fontId="8" fillId="2" borderId="1" xfId="0" applyFont="1" applyFill="1" applyBorder="1"/>
    <xf numFmtId="0" fontId="8" fillId="0" borderId="10" xfId="0" applyFont="1" applyBorder="1" applyAlignment="1">
      <alignment horizontal="center" wrapText="1"/>
    </xf>
    <xf numFmtId="0" fontId="2" fillId="0" borderId="3" xfId="0" applyFont="1" applyBorder="1" applyAlignment="1"/>
    <xf numFmtId="0" fontId="8" fillId="0" borderId="1" xfId="0" applyFont="1" applyBorder="1" applyAlignment="1">
      <alignment horizontal="center"/>
    </xf>
    <xf numFmtId="0" fontId="2" fillId="2" borderId="3" xfId="0" applyFont="1" applyFill="1" applyBorder="1"/>
    <xf numFmtId="0" fontId="8" fillId="0" borderId="11" xfId="0" applyFont="1" applyBorder="1"/>
    <xf numFmtId="0" fontId="8" fillId="0" borderId="2" xfId="0" applyFont="1" applyBorder="1"/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8" fillId="0" borderId="3" xfId="0" applyFont="1" applyBorder="1"/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76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GrpSpPr>
          <a:grpSpLocks/>
        </xdr:cNvGrpSpPr>
      </xdr:nvGrpSpPr>
      <xdr:grpSpPr bwMode="auto">
        <a:xfrm>
          <a:off x="38100" y="5181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9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9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9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9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98766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989189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GrpSpPr>
          <a:grpSpLocks/>
        </xdr:cNvGrpSpPr>
      </xdr:nvGrpSpPr>
      <xdr:grpSpPr bwMode="auto">
        <a:xfrm>
          <a:off x="38100" y="46482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9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9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9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9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54500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46532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N14" sqref="N14"/>
    </sheetView>
  </sheetViews>
  <sheetFormatPr baseColWidth="10" defaultRowHeight="15" x14ac:dyDescent="0.25"/>
  <cols>
    <col min="2" max="2" width="6.28515625" customWidth="1"/>
    <col min="3" max="3" width="5" customWidth="1"/>
    <col min="4" max="4" width="17.5703125" customWidth="1"/>
    <col min="5" max="5" width="6.28515625" customWidth="1"/>
    <col min="6" max="6" width="9.140625" customWidth="1"/>
    <col min="7" max="7" width="4.42578125" customWidth="1"/>
    <col min="8" max="8" width="6.28515625" bestFit="1" customWidth="1"/>
    <col min="9" max="9" width="4.85546875" customWidth="1"/>
    <col min="10" max="10" width="6.42578125" customWidth="1"/>
    <col min="11" max="11" width="4.140625" customWidth="1"/>
    <col min="12" max="12" width="6.140625" customWidth="1"/>
    <col min="13" max="13" width="4.85546875" customWidth="1"/>
    <col min="14" max="14" width="6.42578125" customWidth="1"/>
  </cols>
  <sheetData>
    <row r="1" spans="1:14" x14ac:dyDescent="0.25">
      <c r="A1" s="1"/>
      <c r="B1" s="40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0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1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47"/>
      <c r="B4" s="48"/>
      <c r="C4" s="49"/>
      <c r="D4" s="50" t="s">
        <v>36</v>
      </c>
      <c r="E4" s="51"/>
      <c r="F4" s="42"/>
      <c r="G4" s="49"/>
      <c r="H4" s="42"/>
      <c r="I4" s="49"/>
      <c r="J4" s="50"/>
      <c r="K4" s="49"/>
      <c r="L4" s="50"/>
      <c r="M4" s="49"/>
      <c r="N4" s="49"/>
    </row>
    <row r="5" spans="1:14" x14ac:dyDescent="0.25">
      <c r="A5" s="52">
        <v>4.33</v>
      </c>
      <c r="B5" s="53"/>
      <c r="C5" s="54"/>
      <c r="D5" s="55"/>
      <c r="E5" s="56">
        <v>1</v>
      </c>
      <c r="F5" s="57"/>
      <c r="G5" s="54"/>
      <c r="H5" s="57"/>
      <c r="I5" s="54"/>
      <c r="J5" s="55"/>
      <c r="K5" s="54"/>
      <c r="L5" s="55"/>
      <c r="M5" s="54"/>
      <c r="N5" s="44">
        <f>C5+E5+G5+I5+K5+M5</f>
        <v>1</v>
      </c>
    </row>
    <row r="6" spans="1:14" x14ac:dyDescent="0.25">
      <c r="A6" s="45">
        <f>SUM(A4:A5)</f>
        <v>4.33</v>
      </c>
      <c r="B6" s="46" t="s">
        <v>10</v>
      </c>
      <c r="C6" s="43">
        <f>SUM(C4:C5)</f>
        <v>0</v>
      </c>
      <c r="D6" s="13"/>
      <c r="E6" s="11">
        <f>SUM(E4:E5)</f>
        <v>1</v>
      </c>
      <c r="F6" s="9"/>
      <c r="G6" s="43">
        <f>SUM(G4:G5)</f>
        <v>0</v>
      </c>
      <c r="H6" s="9"/>
      <c r="I6" s="43">
        <f>SUM(I4:I5)</f>
        <v>0</v>
      </c>
      <c r="J6" s="9"/>
      <c r="K6" s="13">
        <f>SUM(K4:K5)</f>
        <v>0</v>
      </c>
      <c r="L6" s="13"/>
      <c r="M6" s="13">
        <f>SUM(M4:M5)</f>
        <v>0</v>
      </c>
      <c r="N6" s="18">
        <f>SUM(N4:N5)</f>
        <v>1</v>
      </c>
    </row>
    <row r="7" spans="1:14" x14ac:dyDescent="0.25">
      <c r="A7" s="1"/>
      <c r="B7" s="40"/>
      <c r="C7" s="1"/>
      <c r="D7" s="1"/>
      <c r="E7" s="31"/>
      <c r="F7" s="1"/>
      <c r="G7" s="1"/>
      <c r="H7" s="1"/>
      <c r="I7" s="1"/>
      <c r="J7" s="19"/>
      <c r="K7" s="1"/>
      <c r="L7" s="1"/>
      <c r="M7" s="1"/>
      <c r="N7" s="1"/>
    </row>
    <row r="8" spans="1:14" x14ac:dyDescent="0.25">
      <c r="A8" s="1"/>
      <c r="B8" s="40"/>
      <c r="C8" s="1"/>
      <c r="D8" s="1"/>
      <c r="E8" s="31"/>
      <c r="F8" s="1"/>
      <c r="G8" s="1"/>
      <c r="H8" s="1"/>
      <c r="I8" s="1"/>
      <c r="J8" s="19"/>
      <c r="K8" s="20"/>
      <c r="L8" s="20"/>
      <c r="M8" s="20"/>
      <c r="N8" s="1"/>
    </row>
    <row r="9" spans="1:14" x14ac:dyDescent="0.25">
      <c r="A9" s="1"/>
      <c r="B9" s="40"/>
      <c r="C9" s="1"/>
      <c r="D9" s="1" t="s">
        <v>37</v>
      </c>
      <c r="E9" s="31"/>
      <c r="F9" s="1"/>
      <c r="G9" s="1"/>
      <c r="H9" s="1"/>
      <c r="I9" s="8"/>
      <c r="J9" s="1"/>
      <c r="K9" s="1"/>
      <c r="L9" s="1"/>
      <c r="M9" s="1"/>
      <c r="N9" s="1"/>
    </row>
    <row r="10" spans="1:14" x14ac:dyDescent="0.25">
      <c r="A10" s="1"/>
      <c r="B10" s="40"/>
      <c r="C10" s="1"/>
      <c r="D10" s="1"/>
      <c r="E10" s="35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40"/>
      <c r="C11" s="40"/>
      <c r="D11" s="1"/>
      <c r="E11" s="31"/>
      <c r="F11" s="1"/>
      <c r="G11" s="1"/>
      <c r="H11" s="1"/>
      <c r="I11" s="1"/>
      <c r="J11" s="1"/>
      <c r="K11" s="1"/>
      <c r="L11" s="1"/>
      <c r="M11" s="1"/>
      <c r="N11" s="1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3" workbookViewId="0">
      <selection sqref="A1:Q30"/>
    </sheetView>
  </sheetViews>
  <sheetFormatPr baseColWidth="10" defaultRowHeight="15" x14ac:dyDescent="0.25"/>
  <sheetData>
    <row r="1" spans="1:17" x14ac:dyDescent="0.25">
      <c r="A1" s="1"/>
      <c r="B1" s="1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1"/>
      <c r="B2" s="1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x14ac:dyDescent="0.25">
      <c r="A3" s="2" t="s">
        <v>1</v>
      </c>
      <c r="B3" s="2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  <c r="O3" s="1"/>
    </row>
    <row r="4" spans="1:17" x14ac:dyDescent="0.25">
      <c r="A4" s="3"/>
      <c r="B4" s="4"/>
      <c r="C4" s="5"/>
      <c r="D4" s="6" t="s">
        <v>11</v>
      </c>
      <c r="E4" s="7"/>
      <c r="F4" s="4"/>
      <c r="G4" s="5"/>
      <c r="H4" s="4"/>
      <c r="I4" s="7"/>
      <c r="J4" s="6" t="s">
        <v>11</v>
      </c>
      <c r="K4" s="5"/>
      <c r="L4" s="5"/>
      <c r="M4" s="5"/>
      <c r="N4" s="5">
        <f>C4+E4+G4+I4+K4</f>
        <v>0</v>
      </c>
      <c r="O4" s="8">
        <f t="shared" ref="O4:O17" si="0">N4*4.33</f>
        <v>0</v>
      </c>
    </row>
    <row r="5" spans="1:17" x14ac:dyDescent="0.25">
      <c r="A5" s="9">
        <v>6</v>
      </c>
      <c r="B5" s="10"/>
      <c r="C5" s="10"/>
      <c r="D5" s="10" t="s">
        <v>12</v>
      </c>
      <c r="E5" s="11">
        <v>0.88</v>
      </c>
      <c r="F5" s="10"/>
      <c r="G5" s="10"/>
      <c r="H5" s="10"/>
      <c r="I5" s="10"/>
      <c r="J5" s="10" t="s">
        <v>13</v>
      </c>
      <c r="K5" s="10">
        <v>0.5</v>
      </c>
      <c r="L5" s="10"/>
      <c r="M5" s="10"/>
      <c r="N5" s="10">
        <f>C5+E5+G5+I5+K5+M5</f>
        <v>1.38</v>
      </c>
      <c r="O5" s="8">
        <f t="shared" si="0"/>
        <v>5.9753999999999996</v>
      </c>
      <c r="Q5">
        <f>N5*4.33</f>
        <v>5.9753999999999996</v>
      </c>
    </row>
    <row r="6" spans="1:17" ht="24.75" x14ac:dyDescent="0.25">
      <c r="A6" s="3"/>
      <c r="B6" s="4" t="s">
        <v>14</v>
      </c>
      <c r="C6" s="5"/>
      <c r="D6" s="4" t="s">
        <v>14</v>
      </c>
      <c r="E6" s="7"/>
      <c r="F6" s="4" t="s">
        <v>14</v>
      </c>
      <c r="G6" s="7"/>
      <c r="H6" s="4" t="s">
        <v>14</v>
      </c>
      <c r="I6" s="7"/>
      <c r="J6" s="4" t="s">
        <v>14</v>
      </c>
      <c r="K6" s="5"/>
      <c r="L6" s="5"/>
      <c r="M6" s="5"/>
      <c r="N6" s="5">
        <f>C6+E6+G6+I6+K6</f>
        <v>0</v>
      </c>
      <c r="O6" s="8">
        <f t="shared" si="0"/>
        <v>0</v>
      </c>
    </row>
    <row r="7" spans="1:17" x14ac:dyDescent="0.25">
      <c r="A7" s="9">
        <v>12</v>
      </c>
      <c r="B7" s="10" t="s">
        <v>15</v>
      </c>
      <c r="C7" s="10">
        <v>0.25</v>
      </c>
      <c r="D7" s="10" t="s">
        <v>15</v>
      </c>
      <c r="E7" s="12">
        <v>0.25</v>
      </c>
      <c r="F7" s="13" t="s">
        <v>12</v>
      </c>
      <c r="G7" s="13">
        <v>1.77</v>
      </c>
      <c r="H7" s="10" t="s">
        <v>15</v>
      </c>
      <c r="I7" s="10">
        <v>0.25</v>
      </c>
      <c r="J7" s="10" t="s">
        <v>15</v>
      </c>
      <c r="K7" s="10">
        <v>0.25</v>
      </c>
      <c r="L7" s="10"/>
      <c r="M7" s="10"/>
      <c r="N7" s="10">
        <f>C7+E7+G7+I7+K7+M7</f>
        <v>2.77</v>
      </c>
      <c r="O7" s="8">
        <f t="shared" si="0"/>
        <v>11.9941</v>
      </c>
      <c r="Q7">
        <f>N7*4.33</f>
        <v>11.9941</v>
      </c>
    </row>
    <row r="8" spans="1:17" x14ac:dyDescent="0.25">
      <c r="A8" s="3"/>
      <c r="B8" s="5" t="s">
        <v>16</v>
      </c>
      <c r="C8" s="5"/>
      <c r="D8" s="5"/>
      <c r="E8" s="7"/>
      <c r="F8" s="5" t="s">
        <v>16</v>
      </c>
      <c r="G8" s="7"/>
      <c r="H8" s="5"/>
      <c r="I8" s="5"/>
      <c r="J8" s="5" t="s">
        <v>16</v>
      </c>
      <c r="K8" s="5"/>
      <c r="L8" s="5"/>
      <c r="M8" s="5"/>
      <c r="N8" s="5">
        <f>C8+E8+G8+I8+K8</f>
        <v>0</v>
      </c>
      <c r="O8" s="8">
        <f t="shared" si="0"/>
        <v>0</v>
      </c>
    </row>
    <row r="9" spans="1:17" x14ac:dyDescent="0.25">
      <c r="A9" s="9">
        <v>7</v>
      </c>
      <c r="B9" s="10" t="s">
        <v>15</v>
      </c>
      <c r="C9" s="10">
        <v>0.25</v>
      </c>
      <c r="D9" s="12"/>
      <c r="E9" s="12"/>
      <c r="F9" s="13" t="s">
        <v>12</v>
      </c>
      <c r="G9" s="10">
        <v>1.1100000000000001</v>
      </c>
      <c r="H9" s="10"/>
      <c r="I9" s="10"/>
      <c r="J9" s="10" t="s">
        <v>15</v>
      </c>
      <c r="K9" s="10">
        <v>0.25</v>
      </c>
      <c r="L9" s="12"/>
      <c r="M9" s="10"/>
      <c r="N9" s="10">
        <f>C9+E9+G9+I9+K9+M9</f>
        <v>1.61</v>
      </c>
      <c r="O9" s="8">
        <f t="shared" si="0"/>
        <v>6.9713000000000003</v>
      </c>
      <c r="Q9">
        <f>N9*4.33</f>
        <v>6.9713000000000003</v>
      </c>
    </row>
    <row r="10" spans="1:17" ht="24.75" x14ac:dyDescent="0.25">
      <c r="A10" s="3"/>
      <c r="B10" s="4"/>
      <c r="C10" s="14"/>
      <c r="D10" s="4" t="s">
        <v>17</v>
      </c>
      <c r="E10" s="15"/>
      <c r="F10" s="4"/>
      <c r="G10" s="14"/>
      <c r="H10" s="4"/>
      <c r="I10" s="14"/>
      <c r="J10" s="4" t="s">
        <v>17</v>
      </c>
      <c r="K10" s="14"/>
      <c r="L10" s="5"/>
      <c r="M10" s="5"/>
      <c r="N10" s="5"/>
      <c r="O10" s="8">
        <f t="shared" si="0"/>
        <v>0</v>
      </c>
    </row>
    <row r="11" spans="1:17" x14ac:dyDescent="0.25">
      <c r="A11" s="9">
        <v>7</v>
      </c>
      <c r="B11" s="10"/>
      <c r="C11" s="10"/>
      <c r="D11" s="10" t="s">
        <v>12</v>
      </c>
      <c r="E11" s="12">
        <v>0.81</v>
      </c>
      <c r="F11" s="10"/>
      <c r="G11" s="10"/>
      <c r="H11" s="10"/>
      <c r="I11" s="10"/>
      <c r="J11" s="10" t="s">
        <v>12</v>
      </c>
      <c r="K11" s="10">
        <v>0.8</v>
      </c>
      <c r="L11" s="12"/>
      <c r="M11" s="10"/>
      <c r="N11" s="10">
        <f>C11+E11+G11+I11+K11+M11</f>
        <v>1.61</v>
      </c>
      <c r="O11" s="8">
        <f t="shared" si="0"/>
        <v>6.9713000000000003</v>
      </c>
      <c r="Q11">
        <f>N11*4.33</f>
        <v>6.9713000000000003</v>
      </c>
    </row>
    <row r="12" spans="1:17" x14ac:dyDescent="0.25">
      <c r="A12" s="3"/>
      <c r="B12" s="4"/>
      <c r="C12" s="14"/>
      <c r="D12" s="15"/>
      <c r="E12" s="15"/>
      <c r="F12" s="14"/>
      <c r="G12" s="14"/>
      <c r="H12" s="4" t="s">
        <v>18</v>
      </c>
      <c r="I12" s="14"/>
      <c r="J12" s="15"/>
      <c r="K12" s="5"/>
      <c r="L12" s="5"/>
      <c r="M12" s="5"/>
      <c r="N12" s="5"/>
      <c r="O12" s="8">
        <f t="shared" si="0"/>
        <v>0</v>
      </c>
    </row>
    <row r="13" spans="1:17" x14ac:dyDescent="0.25">
      <c r="A13" s="9">
        <v>4</v>
      </c>
      <c r="B13" s="16"/>
      <c r="C13" s="10"/>
      <c r="D13" s="12"/>
      <c r="E13" s="12"/>
      <c r="F13" s="10"/>
      <c r="G13" s="10"/>
      <c r="H13" s="10" t="s">
        <v>12</v>
      </c>
      <c r="I13" s="10">
        <v>0.92</v>
      </c>
      <c r="J13" s="12"/>
      <c r="K13" s="10"/>
      <c r="L13" s="12"/>
      <c r="M13" s="10"/>
      <c r="N13" s="10">
        <f>C13+E13+G13+I13+K13+M13</f>
        <v>0.92</v>
      </c>
      <c r="O13" s="8">
        <f t="shared" si="0"/>
        <v>3.9836</v>
      </c>
      <c r="Q13">
        <f>N13*4.33</f>
        <v>3.9836</v>
      </c>
    </row>
    <row r="14" spans="1:17" x14ac:dyDescent="0.25">
      <c r="A14" s="3"/>
      <c r="B14" s="4"/>
      <c r="C14" s="14"/>
      <c r="D14" s="4" t="s">
        <v>19</v>
      </c>
      <c r="E14" s="15"/>
      <c r="F14" s="14"/>
      <c r="G14" s="14"/>
      <c r="H14" s="4"/>
      <c r="I14" s="14"/>
      <c r="J14" s="4" t="s">
        <v>19</v>
      </c>
      <c r="K14" s="5"/>
      <c r="L14" s="5"/>
      <c r="M14" s="5"/>
      <c r="N14" s="5"/>
      <c r="O14" s="8">
        <f t="shared" si="0"/>
        <v>0</v>
      </c>
    </row>
    <row r="15" spans="1:17" x14ac:dyDescent="0.25">
      <c r="A15" s="9">
        <v>5.65</v>
      </c>
      <c r="B15" s="16"/>
      <c r="C15" s="10"/>
      <c r="D15" s="16" t="s">
        <v>12</v>
      </c>
      <c r="E15" s="12">
        <v>1</v>
      </c>
      <c r="F15" s="10"/>
      <c r="G15" s="10"/>
      <c r="H15" s="10"/>
      <c r="I15" s="10"/>
      <c r="J15" s="12" t="s">
        <v>15</v>
      </c>
      <c r="K15" s="10">
        <v>0.3</v>
      </c>
      <c r="L15" s="12"/>
      <c r="M15" s="10"/>
      <c r="N15" s="10">
        <f>C15+E15+G15+I15+K15+M15</f>
        <v>1.3</v>
      </c>
      <c r="O15" s="8">
        <f t="shared" si="0"/>
        <v>5.6290000000000004</v>
      </c>
      <c r="Q15">
        <f>N15*4.33</f>
        <v>5.6290000000000004</v>
      </c>
    </row>
    <row r="16" spans="1:17" ht="24.75" x14ac:dyDescent="0.25">
      <c r="A16" s="3"/>
      <c r="B16" s="4"/>
      <c r="C16" s="14"/>
      <c r="D16" s="4" t="s">
        <v>20</v>
      </c>
      <c r="E16" s="15"/>
      <c r="F16" s="14"/>
      <c r="G16" s="14"/>
      <c r="H16" s="14"/>
      <c r="I16" s="14"/>
      <c r="J16" s="4" t="s">
        <v>20</v>
      </c>
      <c r="K16" s="5"/>
      <c r="L16" s="5"/>
      <c r="M16" s="5"/>
      <c r="N16" s="5"/>
      <c r="O16" s="8">
        <f t="shared" si="0"/>
        <v>0</v>
      </c>
    </row>
    <row r="17" spans="1:17" x14ac:dyDescent="0.25">
      <c r="A17" s="9">
        <v>6</v>
      </c>
      <c r="B17" s="16"/>
      <c r="C17" s="10"/>
      <c r="D17" s="10" t="s">
        <v>12</v>
      </c>
      <c r="E17" s="12">
        <v>0.7</v>
      </c>
      <c r="F17" s="10"/>
      <c r="G17" s="10"/>
      <c r="H17" s="10"/>
      <c r="I17" s="10"/>
      <c r="J17" s="10" t="s">
        <v>12</v>
      </c>
      <c r="K17" s="10">
        <v>0.69</v>
      </c>
      <c r="L17" s="12"/>
      <c r="M17" s="10"/>
      <c r="N17" s="10">
        <f>C17+E17+G17+I17+K17+M17</f>
        <v>1.39</v>
      </c>
      <c r="O17" s="8">
        <f t="shared" si="0"/>
        <v>6.0186999999999999</v>
      </c>
      <c r="Q17">
        <f>N17*4.33</f>
        <v>6.0186999999999999</v>
      </c>
    </row>
    <row r="18" spans="1:17" ht="24.75" x14ac:dyDescent="0.25">
      <c r="A18" s="3"/>
      <c r="B18" s="4"/>
      <c r="C18" s="14"/>
      <c r="D18" s="15" t="s">
        <v>21</v>
      </c>
      <c r="E18" s="15"/>
      <c r="F18" s="4"/>
      <c r="G18" s="14"/>
      <c r="H18" s="14"/>
      <c r="I18" s="14"/>
      <c r="J18" s="15" t="s">
        <v>21</v>
      </c>
      <c r="K18" s="5"/>
      <c r="L18" s="5"/>
      <c r="M18" s="5"/>
      <c r="N18" s="5"/>
      <c r="O18" s="8"/>
    </row>
    <row r="19" spans="1:17" x14ac:dyDescent="0.25">
      <c r="A19" s="9">
        <v>7</v>
      </c>
      <c r="B19" s="16"/>
      <c r="C19" s="10"/>
      <c r="D19" s="12" t="s">
        <v>12</v>
      </c>
      <c r="E19" s="12">
        <v>1.28</v>
      </c>
      <c r="F19" s="10"/>
      <c r="G19" s="10"/>
      <c r="H19" s="10"/>
      <c r="I19" s="10"/>
      <c r="J19" s="12" t="s">
        <v>15</v>
      </c>
      <c r="K19" s="10">
        <v>0.33</v>
      </c>
      <c r="L19" s="12"/>
      <c r="M19" s="10"/>
      <c r="N19" s="10">
        <f>C19+E19+G19+I19+K19+M19</f>
        <v>1.61</v>
      </c>
      <c r="O19" s="8">
        <f>N19*4.33</f>
        <v>6.9713000000000003</v>
      </c>
      <c r="Q19">
        <f>N19*4.33</f>
        <v>6.9713000000000003</v>
      </c>
    </row>
    <row r="20" spans="1:17" ht="36.75" x14ac:dyDescent="0.25">
      <c r="A20" s="33"/>
      <c r="B20" s="34"/>
      <c r="C20" s="14"/>
      <c r="D20" s="15"/>
      <c r="E20" s="15"/>
      <c r="F20" s="15" t="s">
        <v>33</v>
      </c>
      <c r="G20" s="14"/>
      <c r="H20" s="14"/>
      <c r="I20" s="14"/>
      <c r="J20" s="15"/>
      <c r="K20" s="14"/>
      <c r="L20" s="15"/>
      <c r="M20" s="14"/>
      <c r="N20" s="14"/>
      <c r="O20" s="8"/>
    </row>
    <row r="21" spans="1:17" x14ac:dyDescent="0.25">
      <c r="A21" s="9">
        <v>15.2</v>
      </c>
      <c r="B21" s="16"/>
      <c r="C21" s="10"/>
      <c r="D21" s="12"/>
      <c r="E21" s="12"/>
      <c r="F21" s="10"/>
      <c r="G21" s="10">
        <v>3.5</v>
      </c>
      <c r="H21" s="10"/>
      <c r="I21" s="10"/>
      <c r="J21" s="12"/>
      <c r="K21" s="10"/>
      <c r="L21" s="12"/>
      <c r="M21" s="10"/>
      <c r="N21" s="10">
        <f>C21+E21+G21+I21+K21+M21</f>
        <v>3.5</v>
      </c>
      <c r="O21" s="8">
        <f>N21*4.33</f>
        <v>15.155000000000001</v>
      </c>
      <c r="Q21">
        <f>G21*4.33</f>
        <v>15.155000000000001</v>
      </c>
    </row>
    <row r="22" spans="1:17" x14ac:dyDescent="0.25">
      <c r="A22" s="17"/>
      <c r="B22" s="5"/>
      <c r="C22" s="5"/>
      <c r="D22" s="5"/>
      <c r="E22" s="7"/>
      <c r="F22" s="5"/>
      <c r="G22" s="5"/>
      <c r="H22" s="5"/>
      <c r="I22" s="5"/>
      <c r="J22" s="5"/>
      <c r="K22" s="5"/>
      <c r="L22" s="14"/>
      <c r="M22" s="14"/>
      <c r="N22" s="5">
        <f>C22+E22+G22+I22+K22+M22</f>
        <v>0</v>
      </c>
      <c r="O22" s="8">
        <f>N22*4.33</f>
        <v>0</v>
      </c>
    </row>
    <row r="23" spans="1:17" x14ac:dyDescent="0.25">
      <c r="A23" s="17">
        <f>SUM(A4:A22)</f>
        <v>69.849999999999994</v>
      </c>
      <c r="B23" s="9" t="s">
        <v>10</v>
      </c>
      <c r="C23" s="9">
        <f>SUM(C4:C22)</f>
        <v>0.5</v>
      </c>
      <c r="D23" s="13"/>
      <c r="E23" s="11">
        <f>SUM(E4:E22)</f>
        <v>4.92</v>
      </c>
      <c r="F23" s="9"/>
      <c r="G23" s="9">
        <f>SUM(G4:G22)</f>
        <v>6.38</v>
      </c>
      <c r="H23" s="9"/>
      <c r="I23" s="9">
        <f>SUM(I4:I22)</f>
        <v>1.17</v>
      </c>
      <c r="J23" s="9"/>
      <c r="K23" s="13">
        <f>SUM(K4:K22)</f>
        <v>3.12</v>
      </c>
      <c r="L23" s="13"/>
      <c r="M23" s="13">
        <f>SUM(M4:M22)</f>
        <v>0</v>
      </c>
      <c r="N23" s="18">
        <f>SUM(N4:N22)</f>
        <v>16.090000000000003</v>
      </c>
      <c r="O23" s="1"/>
    </row>
    <row r="24" spans="1:17" x14ac:dyDescent="0.25">
      <c r="A24" s="1"/>
      <c r="B24" s="1"/>
      <c r="C24" s="1"/>
      <c r="D24" s="1"/>
      <c r="E24" s="31"/>
      <c r="F24" s="1"/>
      <c r="G24" s="1"/>
      <c r="H24" s="1"/>
      <c r="I24" s="1"/>
      <c r="J24" s="19"/>
      <c r="K24" s="1"/>
      <c r="L24" s="1"/>
      <c r="M24" s="1"/>
      <c r="N24" s="1"/>
      <c r="O24" s="1"/>
    </row>
    <row r="25" spans="1:17" x14ac:dyDescent="0.25">
      <c r="A25" s="1"/>
      <c r="B25" s="1"/>
      <c r="C25" s="1"/>
      <c r="D25" s="1"/>
      <c r="E25" s="31"/>
      <c r="F25" s="1"/>
      <c r="G25" s="1"/>
      <c r="H25" s="1" t="s">
        <v>22</v>
      </c>
      <c r="I25" s="1"/>
      <c r="J25" s="19"/>
      <c r="K25" s="20">
        <f>N23*4.33</f>
        <v>69.66970000000002</v>
      </c>
      <c r="L25" s="20"/>
      <c r="M25" s="20"/>
      <c r="N25" s="1"/>
      <c r="O25" s="1"/>
    </row>
    <row r="26" spans="1:17" x14ac:dyDescent="0.25">
      <c r="A26" s="1"/>
      <c r="B26" s="1"/>
      <c r="C26" s="1"/>
      <c r="D26" s="1"/>
      <c r="E26" s="31"/>
      <c r="F26" s="1"/>
      <c r="G26" s="1"/>
      <c r="H26" s="1"/>
      <c r="I26" s="8">
        <f>N23</f>
        <v>16.090000000000003</v>
      </c>
      <c r="J26" s="1"/>
      <c r="K26" s="1"/>
      <c r="L26" s="1"/>
      <c r="M26" s="1"/>
      <c r="N26" s="1"/>
      <c r="O26" s="1"/>
    </row>
    <row r="27" spans="1:17" x14ac:dyDescent="0.25">
      <c r="A27" s="1"/>
      <c r="B27" s="1" t="s">
        <v>23</v>
      </c>
      <c r="C27" s="1"/>
      <c r="D27" s="1"/>
      <c r="E27" s="35">
        <v>42746</v>
      </c>
      <c r="G27" s="1"/>
      <c r="H27" s="1"/>
      <c r="I27" s="1"/>
      <c r="J27" s="1"/>
      <c r="K27" s="1"/>
      <c r="L27" s="1"/>
      <c r="M27" s="1"/>
      <c r="N27" s="1"/>
      <c r="O27" s="1"/>
    </row>
    <row r="28" spans="1:17" x14ac:dyDescent="0.25">
      <c r="A28" s="1"/>
      <c r="B28" s="1" t="s">
        <v>24</v>
      </c>
      <c r="C28" s="1" t="s">
        <v>0</v>
      </c>
      <c r="D28" s="1"/>
      <c r="E28" s="3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7" x14ac:dyDescent="0.25">
      <c r="A29" s="1"/>
      <c r="B29" s="1"/>
      <c r="C29" s="1"/>
      <c r="D29" s="1"/>
      <c r="E29" s="31"/>
      <c r="F29" s="22"/>
      <c r="G29" s="23" t="s">
        <v>34</v>
      </c>
      <c r="H29" s="22"/>
      <c r="I29" s="22"/>
      <c r="J29" s="22"/>
      <c r="K29" s="1"/>
      <c r="L29" s="1"/>
      <c r="M29" s="1"/>
      <c r="N29" s="1"/>
      <c r="O29" s="1"/>
    </row>
    <row r="30" spans="1:17" x14ac:dyDescent="0.25">
      <c r="A30" s="1"/>
      <c r="B30" s="1" t="s">
        <v>26</v>
      </c>
      <c r="C30" s="1"/>
      <c r="D30" s="1"/>
      <c r="E30" s="3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J16" sqref="J16"/>
    </sheetView>
  </sheetViews>
  <sheetFormatPr baseColWidth="10" defaultRowHeight="15" x14ac:dyDescent="0.25"/>
  <sheetData>
    <row r="1" spans="1:6" x14ac:dyDescent="0.25">
      <c r="A1" s="36"/>
      <c r="B1" s="36" t="s">
        <v>4</v>
      </c>
      <c r="C1" s="36"/>
      <c r="D1" s="36"/>
      <c r="E1" s="36" t="s">
        <v>8</v>
      </c>
      <c r="F1" s="36"/>
    </row>
    <row r="2" spans="1:6" x14ac:dyDescent="0.25">
      <c r="A2" s="38"/>
      <c r="B2" s="38" t="s">
        <v>35</v>
      </c>
      <c r="C2" s="38"/>
      <c r="D2" s="38"/>
      <c r="E2" s="38" t="s">
        <v>35</v>
      </c>
      <c r="F2" s="38"/>
    </row>
    <row r="3" spans="1:6" x14ac:dyDescent="0.25">
      <c r="A3" s="39"/>
      <c r="B3" s="37" t="s">
        <v>12</v>
      </c>
      <c r="C3" s="39"/>
      <c r="D3" s="39"/>
      <c r="E3" s="37" t="s">
        <v>15</v>
      </c>
      <c r="F3" s="39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4" workbookViewId="0">
      <selection sqref="A1:Q28"/>
    </sheetView>
  </sheetViews>
  <sheetFormatPr baseColWidth="10" defaultColWidth="9.140625" defaultRowHeight="15" x14ac:dyDescent="0.25"/>
  <sheetData>
    <row r="1" spans="1:17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  <c r="O3" s="1"/>
    </row>
    <row r="4" spans="1:17" x14ac:dyDescent="0.25">
      <c r="A4" s="3"/>
      <c r="B4" s="4"/>
      <c r="C4" s="5"/>
      <c r="D4" s="6" t="s">
        <v>11</v>
      </c>
      <c r="E4" s="5"/>
      <c r="F4" s="4"/>
      <c r="G4" s="5"/>
      <c r="H4" s="4"/>
      <c r="I4" s="7"/>
      <c r="J4" s="6" t="s">
        <v>11</v>
      </c>
      <c r="K4" s="5"/>
      <c r="L4" s="5"/>
      <c r="M4" s="5"/>
      <c r="N4" s="5">
        <f>C4+E4+G4+I4+K4</f>
        <v>0</v>
      </c>
      <c r="O4" s="8">
        <f t="shared" ref="O4:O17" si="0">N4*4.33</f>
        <v>0</v>
      </c>
    </row>
    <row r="5" spans="1:17" x14ac:dyDescent="0.25">
      <c r="A5" s="9">
        <v>6</v>
      </c>
      <c r="B5" s="10"/>
      <c r="C5" s="10"/>
      <c r="D5" s="10" t="s">
        <v>12</v>
      </c>
      <c r="E5" s="11">
        <v>0.88</v>
      </c>
      <c r="F5" s="10"/>
      <c r="G5" s="10"/>
      <c r="H5" s="10"/>
      <c r="I5" s="10"/>
      <c r="J5" s="10" t="s">
        <v>13</v>
      </c>
      <c r="K5" s="10">
        <v>0.5</v>
      </c>
      <c r="L5" s="10"/>
      <c r="M5" s="10"/>
      <c r="N5" s="10">
        <f>C5+E5+G5+I5+K5+M5</f>
        <v>1.38</v>
      </c>
      <c r="O5" s="8">
        <f t="shared" si="0"/>
        <v>5.9753999999999996</v>
      </c>
      <c r="Q5">
        <f>N5*4.33</f>
        <v>5.9753999999999996</v>
      </c>
    </row>
    <row r="6" spans="1:17" ht="24.75" x14ac:dyDescent="0.25">
      <c r="A6" s="3"/>
      <c r="B6" s="4" t="s">
        <v>14</v>
      </c>
      <c r="C6" s="5"/>
      <c r="D6" s="4" t="s">
        <v>14</v>
      </c>
      <c r="E6" s="5"/>
      <c r="F6" s="4" t="s">
        <v>14</v>
      </c>
      <c r="G6" s="7"/>
      <c r="H6" s="4" t="s">
        <v>14</v>
      </c>
      <c r="I6" s="7"/>
      <c r="J6" s="4" t="s">
        <v>14</v>
      </c>
      <c r="K6" s="5"/>
      <c r="L6" s="5"/>
      <c r="M6" s="5"/>
      <c r="N6" s="5">
        <f>C6+E6+G6+I6+K6</f>
        <v>0</v>
      </c>
      <c r="O6" s="8">
        <f t="shared" si="0"/>
        <v>0</v>
      </c>
    </row>
    <row r="7" spans="1:17" x14ac:dyDescent="0.25">
      <c r="A7" s="9">
        <v>12</v>
      </c>
      <c r="B7" s="10" t="s">
        <v>15</v>
      </c>
      <c r="C7" s="10">
        <v>0.25</v>
      </c>
      <c r="D7" s="10" t="s">
        <v>15</v>
      </c>
      <c r="E7" s="12">
        <v>0.25</v>
      </c>
      <c r="F7" s="13" t="s">
        <v>12</v>
      </c>
      <c r="G7" s="13">
        <v>1.77</v>
      </c>
      <c r="H7" s="10" t="s">
        <v>15</v>
      </c>
      <c r="I7" s="10">
        <v>0.25</v>
      </c>
      <c r="J7" s="10" t="s">
        <v>15</v>
      </c>
      <c r="K7" s="10">
        <v>0.25</v>
      </c>
      <c r="L7" s="10"/>
      <c r="M7" s="10"/>
      <c r="N7" s="10">
        <f>C7+E7+G7+I7+K7+M7</f>
        <v>2.77</v>
      </c>
      <c r="O7" s="8">
        <f t="shared" si="0"/>
        <v>11.9941</v>
      </c>
      <c r="Q7">
        <f>N7*4.33</f>
        <v>11.9941</v>
      </c>
    </row>
    <row r="8" spans="1:17" x14ac:dyDescent="0.25">
      <c r="A8" s="3"/>
      <c r="B8" s="5" t="s">
        <v>16</v>
      </c>
      <c r="C8" s="5"/>
      <c r="D8" s="5"/>
      <c r="E8" s="7"/>
      <c r="F8" s="5" t="s">
        <v>16</v>
      </c>
      <c r="G8" s="7"/>
      <c r="H8" s="5"/>
      <c r="I8" s="5"/>
      <c r="J8" s="5" t="s">
        <v>16</v>
      </c>
      <c r="K8" s="5"/>
      <c r="L8" s="5"/>
      <c r="M8" s="5"/>
      <c r="N8" s="5">
        <f>C8+E8+G8+I8+K8</f>
        <v>0</v>
      </c>
      <c r="O8" s="8">
        <f t="shared" si="0"/>
        <v>0</v>
      </c>
    </row>
    <row r="9" spans="1:17" x14ac:dyDescent="0.25">
      <c r="A9" s="9">
        <v>7</v>
      </c>
      <c r="B9" s="10" t="s">
        <v>15</v>
      </c>
      <c r="C9" s="10">
        <v>0.25</v>
      </c>
      <c r="D9" s="12"/>
      <c r="E9" s="12"/>
      <c r="F9" s="13" t="s">
        <v>12</v>
      </c>
      <c r="G9" s="10">
        <v>1.1100000000000001</v>
      </c>
      <c r="H9" s="10"/>
      <c r="I9" s="10"/>
      <c r="J9" s="10" t="s">
        <v>15</v>
      </c>
      <c r="K9" s="10">
        <v>0.25</v>
      </c>
      <c r="L9" s="12"/>
      <c r="M9" s="10"/>
      <c r="N9" s="10">
        <f>C9+E9+G9+I9+K9+M9</f>
        <v>1.61</v>
      </c>
      <c r="O9" s="8">
        <f t="shared" si="0"/>
        <v>6.9713000000000003</v>
      </c>
      <c r="Q9">
        <f>N9*4.33</f>
        <v>6.9713000000000003</v>
      </c>
    </row>
    <row r="10" spans="1:17" ht="24.75" x14ac:dyDescent="0.25">
      <c r="A10" s="3"/>
      <c r="B10" s="4"/>
      <c r="C10" s="14"/>
      <c r="D10" s="4" t="s">
        <v>17</v>
      </c>
      <c r="E10" s="14"/>
      <c r="F10" s="4"/>
      <c r="G10" s="14"/>
      <c r="H10" s="4"/>
      <c r="I10" s="14"/>
      <c r="J10" s="4" t="s">
        <v>17</v>
      </c>
      <c r="K10" s="14"/>
      <c r="L10" s="5"/>
      <c r="M10" s="5"/>
      <c r="N10" s="5"/>
      <c r="O10" s="8">
        <f t="shared" si="0"/>
        <v>0</v>
      </c>
    </row>
    <row r="11" spans="1:17" x14ac:dyDescent="0.25">
      <c r="A11" s="9">
        <v>7</v>
      </c>
      <c r="B11" s="10"/>
      <c r="C11" s="10"/>
      <c r="D11" s="10" t="s">
        <v>12</v>
      </c>
      <c r="E11" s="10">
        <v>0.81</v>
      </c>
      <c r="F11" s="10"/>
      <c r="G11" s="10"/>
      <c r="H11" s="10"/>
      <c r="I11" s="10"/>
      <c r="J11" s="10" t="s">
        <v>12</v>
      </c>
      <c r="K11" s="10">
        <v>0.8</v>
      </c>
      <c r="L11" s="12"/>
      <c r="M11" s="10"/>
      <c r="N11" s="10">
        <f>C11+E11+G11+I11+K11+M11</f>
        <v>1.61</v>
      </c>
      <c r="O11" s="8">
        <f t="shared" si="0"/>
        <v>6.9713000000000003</v>
      </c>
      <c r="Q11">
        <f>N11*4.33</f>
        <v>6.9713000000000003</v>
      </c>
    </row>
    <row r="12" spans="1:17" x14ac:dyDescent="0.25">
      <c r="A12" s="3"/>
      <c r="B12" s="4"/>
      <c r="C12" s="14"/>
      <c r="D12" s="15"/>
      <c r="E12" s="15"/>
      <c r="F12" s="14"/>
      <c r="G12" s="14"/>
      <c r="H12" s="4" t="s">
        <v>18</v>
      </c>
      <c r="I12" s="14"/>
      <c r="J12" s="15"/>
      <c r="K12" s="5"/>
      <c r="L12" s="5"/>
      <c r="M12" s="5"/>
      <c r="N12" s="5"/>
      <c r="O12" s="8">
        <f t="shared" si="0"/>
        <v>0</v>
      </c>
    </row>
    <row r="13" spans="1:17" x14ac:dyDescent="0.25">
      <c r="A13" s="9">
        <v>4</v>
      </c>
      <c r="B13" s="16"/>
      <c r="C13" s="10"/>
      <c r="D13" s="12"/>
      <c r="E13" s="12"/>
      <c r="F13" s="10"/>
      <c r="G13" s="10"/>
      <c r="H13" s="10" t="s">
        <v>12</v>
      </c>
      <c r="I13" s="10">
        <v>0.92</v>
      </c>
      <c r="J13" s="12"/>
      <c r="K13" s="10"/>
      <c r="L13" s="12"/>
      <c r="M13" s="10"/>
      <c r="N13" s="10">
        <f>C13+E13+G13+I13+K13+M13</f>
        <v>0.92</v>
      </c>
      <c r="O13" s="8">
        <f t="shared" si="0"/>
        <v>3.9836</v>
      </c>
      <c r="Q13">
        <f>N13*4.33</f>
        <v>3.9836</v>
      </c>
    </row>
    <row r="14" spans="1:17" ht="24.75" x14ac:dyDescent="0.25">
      <c r="A14" s="3"/>
      <c r="B14" s="4"/>
      <c r="C14" s="14"/>
      <c r="D14" s="4" t="s">
        <v>19</v>
      </c>
      <c r="E14" s="14"/>
      <c r="F14" s="14"/>
      <c r="G14" s="14"/>
      <c r="H14" s="4"/>
      <c r="I14" s="14"/>
      <c r="J14" s="4" t="s">
        <v>19</v>
      </c>
      <c r="K14" s="5"/>
      <c r="L14" s="5"/>
      <c r="M14" s="5"/>
      <c r="N14" s="5"/>
      <c r="O14" s="8">
        <f t="shared" si="0"/>
        <v>0</v>
      </c>
    </row>
    <row r="15" spans="1:17" x14ac:dyDescent="0.25">
      <c r="A15" s="9">
        <v>5.65</v>
      </c>
      <c r="B15" s="16"/>
      <c r="C15" s="10"/>
      <c r="D15" s="16" t="s">
        <v>12</v>
      </c>
      <c r="E15" s="10">
        <v>1</v>
      </c>
      <c r="F15" s="10"/>
      <c r="G15" s="10"/>
      <c r="H15" s="10"/>
      <c r="I15" s="10"/>
      <c r="J15" s="12" t="s">
        <v>15</v>
      </c>
      <c r="K15" s="10">
        <v>0.3</v>
      </c>
      <c r="L15" s="12"/>
      <c r="M15" s="10"/>
      <c r="N15" s="10">
        <f>C15+E15+G15+I15+K15+M15</f>
        <v>1.3</v>
      </c>
      <c r="O15" s="8">
        <f t="shared" si="0"/>
        <v>5.6290000000000004</v>
      </c>
      <c r="Q15">
        <f>N15*4.33</f>
        <v>5.6290000000000004</v>
      </c>
    </row>
    <row r="16" spans="1:17" ht="24.75" x14ac:dyDescent="0.25">
      <c r="A16" s="3"/>
      <c r="B16" s="4"/>
      <c r="C16" s="14"/>
      <c r="D16" s="4" t="s">
        <v>20</v>
      </c>
      <c r="E16" s="15"/>
      <c r="F16" s="14"/>
      <c r="G16" s="14"/>
      <c r="H16" s="14"/>
      <c r="I16" s="14"/>
      <c r="J16" s="4" t="s">
        <v>20</v>
      </c>
      <c r="K16" s="5"/>
      <c r="L16" s="5"/>
      <c r="M16" s="5"/>
      <c r="N16" s="5"/>
      <c r="O16" s="8">
        <f t="shared" si="0"/>
        <v>0</v>
      </c>
    </row>
    <row r="17" spans="1:17" x14ac:dyDescent="0.25">
      <c r="A17" s="9">
        <v>6</v>
      </c>
      <c r="B17" s="16"/>
      <c r="C17" s="10"/>
      <c r="D17" s="10" t="s">
        <v>12</v>
      </c>
      <c r="E17" s="12">
        <v>0.7</v>
      </c>
      <c r="F17" s="10"/>
      <c r="G17" s="10"/>
      <c r="H17" s="10"/>
      <c r="I17" s="10"/>
      <c r="J17" s="10" t="s">
        <v>12</v>
      </c>
      <c r="K17" s="10">
        <v>0.69</v>
      </c>
      <c r="L17" s="12"/>
      <c r="M17" s="10"/>
      <c r="N17" s="10">
        <f>C17+E17+G17+I17+K17+M17</f>
        <v>1.39</v>
      </c>
      <c r="O17" s="8">
        <f t="shared" si="0"/>
        <v>6.0186999999999999</v>
      </c>
      <c r="Q17">
        <f>N17*4.33</f>
        <v>6.0186999999999999</v>
      </c>
    </row>
    <row r="18" spans="1:17" ht="24.75" x14ac:dyDescent="0.25">
      <c r="A18" s="3"/>
      <c r="B18" s="4"/>
      <c r="C18" s="14"/>
      <c r="D18" s="15" t="s">
        <v>21</v>
      </c>
      <c r="E18" s="15"/>
      <c r="F18" s="4"/>
      <c r="G18" s="14"/>
      <c r="H18" s="14"/>
      <c r="I18" s="14"/>
      <c r="J18" s="15" t="s">
        <v>21</v>
      </c>
      <c r="K18" s="5"/>
      <c r="L18" s="5"/>
      <c r="M18" s="5"/>
      <c r="N18" s="5"/>
      <c r="O18" s="8"/>
    </row>
    <row r="19" spans="1:17" x14ac:dyDescent="0.25">
      <c r="A19" s="9">
        <v>7</v>
      </c>
      <c r="B19" s="16"/>
      <c r="C19" s="10"/>
      <c r="D19" s="12" t="s">
        <v>12</v>
      </c>
      <c r="E19" s="12">
        <v>1.28</v>
      </c>
      <c r="F19" s="10"/>
      <c r="G19" s="10"/>
      <c r="H19" s="10"/>
      <c r="I19" s="10"/>
      <c r="J19" s="12" t="s">
        <v>15</v>
      </c>
      <c r="K19" s="10">
        <v>0.33</v>
      </c>
      <c r="L19" s="12"/>
      <c r="M19" s="10"/>
      <c r="N19" s="10">
        <f>C19+E19+G19+I19+K19+M19</f>
        <v>1.61</v>
      </c>
      <c r="O19" s="8">
        <f>N19*4.33</f>
        <v>6.9713000000000003</v>
      </c>
      <c r="Q19">
        <f>N19*4.33</f>
        <v>6.9713000000000003</v>
      </c>
    </row>
    <row r="20" spans="1:17" x14ac:dyDescent="0.25">
      <c r="A20" s="17"/>
      <c r="B20" s="5"/>
      <c r="C20" s="5"/>
      <c r="D20" s="5"/>
      <c r="E20" s="5"/>
      <c r="F20" s="5"/>
      <c r="G20" s="5"/>
      <c r="H20" s="5"/>
      <c r="I20" s="5"/>
      <c r="J20" s="5"/>
      <c r="K20" s="5"/>
      <c r="L20" s="14"/>
      <c r="M20" s="14"/>
      <c r="N20" s="5">
        <f>C20+E20+G20+I20+K20+M20</f>
        <v>0</v>
      </c>
      <c r="O20" s="8">
        <f>N20*4.33</f>
        <v>0</v>
      </c>
    </row>
    <row r="21" spans="1:17" x14ac:dyDescent="0.25">
      <c r="A21" s="17">
        <f>SUM(A4:A20)</f>
        <v>54.65</v>
      </c>
      <c r="B21" s="9" t="s">
        <v>10</v>
      </c>
      <c r="C21" s="9">
        <f>SUM(C4:C20)</f>
        <v>0.5</v>
      </c>
      <c r="D21" s="13"/>
      <c r="E21" s="13">
        <f>SUM(E4:E20)</f>
        <v>4.92</v>
      </c>
      <c r="F21" s="9"/>
      <c r="G21" s="9">
        <f>SUM(G4:G20)</f>
        <v>2.88</v>
      </c>
      <c r="H21" s="9"/>
      <c r="I21" s="9">
        <f>SUM(I4:I20)</f>
        <v>1.17</v>
      </c>
      <c r="J21" s="9"/>
      <c r="K21" s="13">
        <f>SUM(K4:K20)</f>
        <v>3.12</v>
      </c>
      <c r="L21" s="13"/>
      <c r="M21" s="13">
        <f>SUM(M4:M20)</f>
        <v>0</v>
      </c>
      <c r="N21" s="18">
        <f>SUM(N4:N20)</f>
        <v>12.590000000000002</v>
      </c>
      <c r="O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9"/>
      <c r="K22" s="1"/>
      <c r="L22" s="1"/>
      <c r="M22" s="1"/>
      <c r="N22" s="1"/>
      <c r="O22" s="1"/>
    </row>
    <row r="23" spans="1:17" x14ac:dyDescent="0.25">
      <c r="A23" s="1"/>
      <c r="B23" s="1"/>
      <c r="C23" s="1"/>
      <c r="D23" s="1"/>
      <c r="E23" s="1"/>
      <c r="F23" s="1"/>
      <c r="G23" s="1"/>
      <c r="H23" s="1" t="s">
        <v>22</v>
      </c>
      <c r="I23" s="1"/>
      <c r="J23" s="19"/>
      <c r="K23" s="20">
        <f>N21*4.33</f>
        <v>54.514700000000005</v>
      </c>
      <c r="L23" s="20"/>
      <c r="M23" s="20"/>
      <c r="N23" s="1"/>
      <c r="O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8">
        <f>N21</f>
        <v>12.590000000000002</v>
      </c>
      <c r="J24" s="1"/>
      <c r="K24" s="1"/>
      <c r="L24" s="1"/>
      <c r="M24" s="1"/>
      <c r="N24" s="1"/>
      <c r="O24" s="1"/>
    </row>
    <row r="25" spans="1:17" x14ac:dyDescent="0.25">
      <c r="A25" s="1"/>
      <c r="B25" s="1" t="s">
        <v>23</v>
      </c>
      <c r="C25" s="1"/>
      <c r="D25" s="1"/>
      <c r="E25" s="21">
        <v>42705</v>
      </c>
      <c r="G25" s="1"/>
      <c r="H25" s="1"/>
      <c r="I25" s="1"/>
      <c r="J25" s="1"/>
      <c r="K25" s="1"/>
      <c r="L25" s="1"/>
      <c r="M25" s="1"/>
      <c r="N25" s="1"/>
      <c r="O25" s="1"/>
    </row>
    <row r="26" spans="1:17" x14ac:dyDescent="0.25">
      <c r="A26" s="1"/>
      <c r="B26" s="1" t="s">
        <v>24</v>
      </c>
      <c r="C26" s="1" t="s"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7" x14ac:dyDescent="0.25">
      <c r="A27" s="1"/>
      <c r="B27" s="1"/>
      <c r="C27" s="1"/>
      <c r="D27" s="1"/>
      <c r="E27" s="1"/>
      <c r="F27" s="22"/>
      <c r="G27" s="23" t="s">
        <v>25</v>
      </c>
      <c r="H27" s="22"/>
      <c r="I27" s="22"/>
      <c r="J27" s="22"/>
      <c r="K27" s="1"/>
      <c r="L27" s="1"/>
      <c r="M27" s="1"/>
      <c r="N27" s="1"/>
      <c r="O27" s="1"/>
    </row>
    <row r="28" spans="1:17" x14ac:dyDescent="0.25">
      <c r="A28" s="1"/>
      <c r="B28" s="1" t="s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P18"/>
    </sheetView>
  </sheetViews>
  <sheetFormatPr baseColWidth="10" defaultRowHeight="15" x14ac:dyDescent="0.25"/>
  <sheetData>
    <row r="1" spans="1:15" x14ac:dyDescent="0.25">
      <c r="B1" t="s">
        <v>0</v>
      </c>
    </row>
    <row r="3" spans="1:15" x14ac:dyDescent="0.25">
      <c r="A3" s="24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5</v>
      </c>
      <c r="H3" s="25" t="s">
        <v>7</v>
      </c>
      <c r="I3" s="25" t="s">
        <v>5</v>
      </c>
      <c r="J3" s="25" t="s">
        <v>8</v>
      </c>
      <c r="K3" s="25" t="s">
        <v>5</v>
      </c>
      <c r="L3" s="25"/>
      <c r="M3" s="25"/>
      <c r="N3" s="25" t="s">
        <v>10</v>
      </c>
      <c r="O3" s="26"/>
    </row>
    <row r="4" spans="1:15" x14ac:dyDescent="0.25">
      <c r="A4" s="27">
        <v>2.5</v>
      </c>
      <c r="B4" s="27"/>
      <c r="C4" s="27"/>
      <c r="D4" s="27"/>
      <c r="E4" s="27"/>
      <c r="F4" s="27"/>
      <c r="G4" s="27"/>
      <c r="H4" s="27"/>
      <c r="I4" s="27"/>
      <c r="J4" s="27" t="s">
        <v>27</v>
      </c>
      <c r="K4" s="27"/>
      <c r="L4" s="27"/>
      <c r="M4" s="27"/>
      <c r="N4" s="27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>
        <v>0.56999999999999995</v>
      </c>
      <c r="L5" s="28"/>
      <c r="M5" s="28"/>
      <c r="N5" s="28">
        <v>0.56999999999999995</v>
      </c>
      <c r="O5">
        <v>2.4700000000000002</v>
      </c>
    </row>
    <row r="6" spans="1:15" x14ac:dyDescent="0.25">
      <c r="A6" s="29">
        <f>A4</f>
        <v>2.5</v>
      </c>
      <c r="B6" s="29" t="s">
        <v>10</v>
      </c>
      <c r="C6" s="29"/>
      <c r="D6" s="29"/>
      <c r="E6" s="29"/>
      <c r="F6" s="29"/>
      <c r="G6" s="29"/>
      <c r="H6" s="29"/>
      <c r="I6" s="29"/>
      <c r="J6" s="29"/>
      <c r="K6" s="25">
        <f>SUM(K4:K5)</f>
        <v>0.56999999999999995</v>
      </c>
      <c r="L6" s="29"/>
      <c r="M6" s="29"/>
      <c r="N6" s="25">
        <f>SUM(N5)</f>
        <v>0.56999999999999995</v>
      </c>
      <c r="O6" s="26"/>
    </row>
    <row r="8" spans="1:15" x14ac:dyDescent="0.25">
      <c r="H8" t="s">
        <v>22</v>
      </c>
      <c r="L8">
        <f>N6*4.33</f>
        <v>2.4680999999999997</v>
      </c>
    </row>
    <row r="9" spans="1:15" x14ac:dyDescent="0.25">
      <c r="I9">
        <v>17.97</v>
      </c>
    </row>
    <row r="10" spans="1:15" x14ac:dyDescent="0.25">
      <c r="B10" t="s">
        <v>28</v>
      </c>
    </row>
    <row r="11" spans="1:15" x14ac:dyDescent="0.25">
      <c r="B11" t="s">
        <v>29</v>
      </c>
    </row>
    <row r="12" spans="1:15" x14ac:dyDescent="0.25">
      <c r="B12" t="s">
        <v>26</v>
      </c>
    </row>
    <row r="14" spans="1:15" x14ac:dyDescent="0.25">
      <c r="A14" s="30" t="s">
        <v>30</v>
      </c>
      <c r="B14" s="30" t="s">
        <v>31</v>
      </c>
      <c r="C14" s="30"/>
      <c r="D14" s="30"/>
      <c r="E14" s="30"/>
      <c r="F14" s="30"/>
      <c r="G14" s="30"/>
      <c r="H14" s="30"/>
      <c r="I14" s="30"/>
    </row>
    <row r="18" spans="2:2" x14ac:dyDescent="0.25">
      <c r="B1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CUBRE A OLGA 02,01,2020</vt:lpstr>
      <vt:lpstr>PLANNING FINA Y SUYO 11,1,17</vt:lpstr>
      <vt:lpstr>PLANNIG SUST.FINA ZURGENA -B </vt:lpstr>
      <vt:lpstr>PLANNING SUSTITUCION BAJA FINA </vt:lpstr>
      <vt:lpstr>PLANNING SUST. VAC.ISABEL MAº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2020-01-29T20:08:41Z</dcterms:modified>
</cp:coreProperties>
</file>