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18,02,2023" sheetId="19" r:id="rId1"/>
    <sheet name="SU PLANNING 16,02,2023" sheetId="18" r:id="rId2"/>
    <sheet name="SU PLANNING 02,02,2023" sheetId="17" r:id="rId3"/>
    <sheet name="SU PLANNING 01,02,2023" sheetId="16" r:id="rId4"/>
    <sheet name="SU PLANNING 10,01,2023" sheetId="15" r:id="rId5"/>
    <sheet name="su planning 17,12,2022" sheetId="14" r:id="rId6"/>
    <sheet name="SU PLANNING 18,11,22" sheetId="13" r:id="rId7"/>
    <sheet name="SU PLANNING 08,11,2022" sheetId="12" r:id="rId8"/>
    <sheet name="SU PLANNING 04,11,2022" sheetId="11" r:id="rId9"/>
    <sheet name="su planning 01,11,2022" sheetId="10" r:id="rId10"/>
    <sheet name="SU PLANNING 17,10,2022" sheetId="9" r:id="rId11"/>
    <sheet name="SU PLANNING DEL 03,10,2022" sheetId="8" r:id="rId12"/>
    <sheet name="SU PLANNING 01,09,2022" sheetId="7" r:id="rId13"/>
    <sheet name="SU PLANNING 01,08,2022" sheetId="4" r:id="rId14"/>
    <sheet name="SU PLANNING 19,07,2022" sheetId="5" r:id="rId15"/>
    <sheet name="SU PLANNING 15,07,2022" sheetId="2" r:id="rId16"/>
    <sheet name="SU PLANNING 16,06,2022" sheetId="1" r:id="rId17"/>
  </sheets>
  <definedNames>
    <definedName name="_xlnm.Print_Area" localSheetId="13">'SU PLANNING 01,08,2022'!$A$1:$N$13</definedName>
    <definedName name="_xlnm.Print_Area" localSheetId="12">'SU PLANNING 01,09,2022'!$A$1:$N$11</definedName>
    <definedName name="_xlnm.Print_Area" localSheetId="9">'su planning 01,11,2022'!$A$1:$N$20</definedName>
    <definedName name="_xlnm.Print_Area" localSheetId="8">'SU PLANNING 04,11,2022'!$A$1:$N$22</definedName>
    <definedName name="_xlnm.Print_Area" localSheetId="7">'SU PLANNING 08,11,2022'!$A$1:$N$22</definedName>
    <definedName name="_xlnm.Print_Area" localSheetId="4">'SU PLANNING 10,01,2023'!$A$1:$N$16</definedName>
    <definedName name="_xlnm.Print_Area" localSheetId="15">'SU PLANNING 15,07,2022'!$A$1:$N$21</definedName>
    <definedName name="_xlnm.Print_Area" localSheetId="1">'SU PLANNING 16,02,2023'!$A$1:$N$18</definedName>
    <definedName name="_xlnm.Print_Area" localSheetId="10">'SU PLANNING 17,10,2022'!$A$1:$N$18</definedName>
    <definedName name="_xlnm.Print_Area" localSheetId="5">'su planning 17,12,2022'!$A$1:$N$14</definedName>
    <definedName name="_xlnm.Print_Area" localSheetId="0">'SU PLANNING 18,02,2023'!$A$1:$N$17</definedName>
    <definedName name="_xlnm.Print_Area" localSheetId="6">'SU PLANNING 18,11,22'!$A$1:$N$24</definedName>
    <definedName name="_xlnm.Print_Area" localSheetId="11">'SU PLANNING DEL 03,10,2022'!$A$1:$N$19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9" l="1"/>
  <c r="I13" i="19"/>
  <c r="G13" i="19"/>
  <c r="E13" i="19"/>
  <c r="C13" i="19"/>
  <c r="A13" i="19"/>
  <c r="N12" i="19"/>
  <c r="N8" i="19"/>
  <c r="N13" i="19" s="1"/>
  <c r="I15" i="19" s="1"/>
  <c r="N6" i="19"/>
  <c r="N4" i="19"/>
  <c r="K15" i="18" l="1"/>
  <c r="I15" i="18"/>
  <c r="G15" i="18"/>
  <c r="E15" i="18"/>
  <c r="C15" i="18"/>
  <c r="A15" i="18"/>
  <c r="N14" i="18"/>
  <c r="N10" i="18"/>
  <c r="N8" i="18"/>
  <c r="N6" i="18"/>
  <c r="N4" i="18"/>
  <c r="N15" i="18" l="1"/>
  <c r="I17" i="18" s="1"/>
  <c r="N25" i="17"/>
  <c r="K25" i="17"/>
  <c r="I25" i="17"/>
  <c r="G25" i="17"/>
  <c r="E25" i="17"/>
  <c r="C25" i="17"/>
  <c r="N23" i="16"/>
  <c r="K23" i="16"/>
  <c r="I23" i="16"/>
  <c r="G23" i="16"/>
  <c r="E23" i="16"/>
  <c r="C23" i="16"/>
  <c r="A23" i="16"/>
  <c r="A25" i="17"/>
  <c r="N24" i="17"/>
  <c r="N22" i="17" l="1"/>
  <c r="N20" i="17"/>
  <c r="N18" i="17"/>
  <c r="N16" i="17"/>
  <c r="N14" i="17"/>
  <c r="N10" i="17"/>
  <c r="N8" i="17"/>
  <c r="N6" i="17"/>
  <c r="I27" i="17" s="1"/>
  <c r="N4" i="17"/>
  <c r="N22" i="16" l="1"/>
  <c r="N20" i="16"/>
  <c r="N18" i="16"/>
  <c r="N16" i="16"/>
  <c r="N14" i="16"/>
  <c r="N10" i="16" l="1"/>
  <c r="N8" i="16"/>
  <c r="N6" i="16"/>
  <c r="N4" i="16"/>
  <c r="N13" i="15"/>
  <c r="K13" i="15"/>
  <c r="E13" i="15"/>
  <c r="A13" i="15"/>
  <c r="I25" i="16" l="1"/>
  <c r="I13" i="15"/>
  <c r="G13" i="15"/>
  <c r="C13" i="15"/>
  <c r="N10" i="15"/>
  <c r="N8" i="15"/>
  <c r="N6" i="15"/>
  <c r="N4" i="15"/>
  <c r="I15" i="15" s="1"/>
  <c r="K11" i="14" l="1"/>
  <c r="I11" i="14"/>
  <c r="G11" i="14"/>
  <c r="E11" i="14"/>
  <c r="C11" i="14"/>
  <c r="A11" i="14"/>
  <c r="N10" i="14"/>
  <c r="N8" i="14"/>
  <c r="N6" i="14"/>
  <c r="N11" i="14" s="1"/>
  <c r="I13" i="14" s="1"/>
  <c r="N4" i="14"/>
  <c r="N21" i="13" l="1"/>
  <c r="K21" i="13"/>
  <c r="I21" i="13"/>
  <c r="G21" i="13"/>
  <c r="E21" i="13"/>
  <c r="C21" i="13"/>
  <c r="A21" i="13"/>
  <c r="N20" i="13" l="1"/>
  <c r="N18" i="13" l="1"/>
  <c r="N16" i="13"/>
  <c r="N14" i="13"/>
  <c r="N12" i="13"/>
  <c r="N10" i="13"/>
  <c r="N8" i="13"/>
  <c r="N6" i="13"/>
  <c r="N4" i="13"/>
  <c r="I23" i="13" l="1"/>
  <c r="K19" i="12"/>
  <c r="G19" i="12"/>
  <c r="E19" i="12"/>
  <c r="A19" i="12"/>
  <c r="N18" i="12"/>
  <c r="I19" i="12" l="1"/>
  <c r="C19" i="12"/>
  <c r="N16" i="12"/>
  <c r="N14" i="12"/>
  <c r="N12" i="12"/>
  <c r="N10" i="12"/>
  <c r="N8" i="12"/>
  <c r="N6" i="12"/>
  <c r="N4" i="12"/>
  <c r="N19" i="12" s="1"/>
  <c r="I21" i="12" s="1"/>
  <c r="N19" i="11" l="1"/>
  <c r="K19" i="11"/>
  <c r="I19" i="11"/>
  <c r="G19" i="11"/>
  <c r="C19" i="11"/>
  <c r="A19" i="11"/>
  <c r="E19" i="11"/>
  <c r="N18" i="11"/>
  <c r="N16" i="11"/>
  <c r="N14" i="11"/>
  <c r="N12" i="11"/>
  <c r="N10" i="11"/>
  <c r="N8" i="11"/>
  <c r="N6" i="11"/>
  <c r="N4" i="11"/>
  <c r="I21" i="11" s="1"/>
  <c r="K13" i="10" l="1"/>
  <c r="I13" i="10"/>
  <c r="G13" i="10"/>
  <c r="E13" i="10"/>
  <c r="C13" i="10"/>
  <c r="A13" i="10"/>
  <c r="N12" i="10"/>
  <c r="N10" i="10"/>
  <c r="N8" i="10"/>
  <c r="N6" i="10"/>
  <c r="N4" i="10"/>
  <c r="N13" i="10" l="1"/>
  <c r="I15" i="10" s="1"/>
  <c r="K15" i="9"/>
  <c r="I15" i="9"/>
  <c r="G15" i="9"/>
  <c r="E15" i="9"/>
  <c r="C15" i="9"/>
  <c r="A15" i="9"/>
  <c r="N14" i="9"/>
  <c r="N12" i="9"/>
  <c r="N10" i="9"/>
  <c r="N8" i="9"/>
  <c r="N6" i="9"/>
  <c r="N4" i="9"/>
  <c r="N15" i="9" s="1"/>
  <c r="I17" i="9" s="1"/>
  <c r="K13" i="8"/>
  <c r="I13" i="8"/>
  <c r="G13" i="8"/>
  <c r="C13" i="8"/>
  <c r="A13" i="8"/>
  <c r="E13" i="8" l="1"/>
  <c r="N12" i="8"/>
  <c r="N10" i="8"/>
  <c r="N8" i="8"/>
  <c r="N6" i="8"/>
  <c r="N4" i="8"/>
  <c r="N13" i="8" s="1"/>
  <c r="I15" i="8" l="1"/>
  <c r="N3" i="7" l="1"/>
  <c r="N5" i="7" s="1"/>
  <c r="K5" i="7" l="1"/>
  <c r="I5" i="7"/>
  <c r="G5" i="7"/>
  <c r="E5" i="7"/>
  <c r="C5" i="7"/>
  <c r="M5" i="7"/>
  <c r="A5" i="7"/>
  <c r="I8" i="7" l="1"/>
  <c r="K7" i="7" l="1"/>
  <c r="D19" i="5" l="1"/>
  <c r="M17" i="5"/>
  <c r="K17" i="5"/>
  <c r="I17" i="5"/>
  <c r="G17" i="5"/>
  <c r="E17" i="5"/>
  <c r="C17" i="5"/>
  <c r="A17" i="5"/>
  <c r="N16" i="5"/>
  <c r="N14" i="5"/>
  <c r="N12" i="5"/>
  <c r="N10" i="5"/>
  <c r="N8" i="5"/>
  <c r="N6" i="5"/>
  <c r="N4" i="5"/>
  <c r="N17" i="5" s="1"/>
  <c r="K19" i="5" s="1"/>
  <c r="N8" i="4" l="1"/>
  <c r="N6" i="4"/>
  <c r="N4" i="4"/>
  <c r="D11" i="4" l="1"/>
  <c r="N9" i="4"/>
  <c r="K11" i="4" s="1"/>
  <c r="M9" i="4"/>
  <c r="K9" i="4"/>
  <c r="I9" i="4"/>
  <c r="G9" i="4"/>
  <c r="E9" i="4"/>
  <c r="C9" i="4"/>
  <c r="A9" i="4"/>
  <c r="N19" i="2" l="1"/>
  <c r="M19" i="2"/>
  <c r="K19" i="2"/>
  <c r="I19" i="2"/>
  <c r="G19" i="2"/>
  <c r="E19" i="2"/>
  <c r="C19" i="2"/>
  <c r="A19" i="2"/>
  <c r="N18" i="2"/>
  <c r="N16" i="2" l="1"/>
  <c r="N14" i="2"/>
  <c r="N12" i="2" l="1"/>
  <c r="N10" i="2"/>
  <c r="N4" i="2" l="1"/>
  <c r="D21" i="2" l="1"/>
  <c r="N8" i="2"/>
  <c r="N6" i="2"/>
  <c r="K21" i="2" l="1"/>
  <c r="K23" i="1"/>
  <c r="I23" i="1"/>
  <c r="G23" i="1"/>
  <c r="E23" i="1"/>
  <c r="C23" i="1"/>
  <c r="A23" i="1"/>
  <c r="N22" i="1"/>
  <c r="N20" i="1"/>
  <c r="N18" i="1"/>
  <c r="N16" i="1"/>
  <c r="N14" i="1"/>
  <c r="N12" i="1"/>
  <c r="N10" i="1"/>
  <c r="N8" i="1"/>
  <c r="N6" i="1"/>
  <c r="N4" i="1"/>
  <c r="N23" i="1" s="1"/>
  <c r="J26" i="1" s="1"/>
</calcChain>
</file>

<file path=xl/sharedStrings.xml><?xml version="1.0" encoding="utf-8"?>
<sst xmlns="http://schemas.openxmlformats.org/spreadsheetml/2006/main" count="1009" uniqueCount="95">
  <si>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</si>
  <si>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</si>
  <si>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</si>
  <si>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</si>
  <si>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</si>
  <si>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</si>
  <si>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</si>
  <si>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</si>
  <si>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</si>
  <si>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</si>
  <si>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SANTIAGO 17</t>
  </si>
  <si>
    <t>PORTAL</t>
  </si>
  <si>
    <t xml:space="preserve">COMPLETO + PATIO QUINCENAL </t>
  </si>
  <si>
    <t xml:space="preserve">SANTIAGO 1 </t>
  </si>
  <si>
    <t>SANTIAGO 1</t>
  </si>
  <si>
    <t xml:space="preserve">COMPLETO </t>
  </si>
  <si>
    <t>PACO AQUINO,23</t>
  </si>
  <si>
    <t>COMPLETO</t>
  </si>
  <si>
    <t>PORTAL + BAJADA A GARAJE</t>
  </si>
  <si>
    <t>RIO DE JANEIRO</t>
  </si>
  <si>
    <t>AVDA- Montserrat, 37</t>
  </si>
  <si>
    <t>BELO HORIZONTE</t>
  </si>
  <si>
    <t xml:space="preserve">PORTAL </t>
  </si>
  <si>
    <t>CRA LIMONEROS 6</t>
  </si>
  <si>
    <t>AV ESTACION 37</t>
  </si>
  <si>
    <t>AVD ESTACION 37</t>
  </si>
  <si>
    <t xml:space="preserve"> </t>
  </si>
  <si>
    <t>COMPLETO + MENSUAL BARRIDO DE RAMPA Y CAMBIO DE PAPELERAS</t>
  </si>
  <si>
    <t>COPASA</t>
  </si>
  <si>
    <t>AZORÍN</t>
  </si>
  <si>
    <t>1ERO. MES COMPLETO+CRISTALES. RESTO PORTAL</t>
  </si>
  <si>
    <t xml:space="preserve">Planning de trabajo entregado a la Trabajadora el </t>
  </si>
  <si>
    <t>TOTAL MES: (HORAS SEMANALES X4,33 SEMANAS</t>
  </si>
  <si>
    <t xml:space="preserve">Recibe la Trabajadora </t>
  </si>
  <si>
    <t>16,06,2022</t>
  </si>
  <si>
    <t>IRAIDA GISSET VERA BARRIO</t>
  </si>
  <si>
    <t>CUBRE VACACIONES DE ROCIO MARTINEZ ORTEGA DEL 16 AL 30 DE JUNIO 2022</t>
  </si>
  <si>
    <t xml:space="preserve">EMPERADOR </t>
  </si>
  <si>
    <t>GRAVINIA 1</t>
  </si>
  <si>
    <t>COMPLETO QUINCENAL</t>
  </si>
  <si>
    <t>CLINICA DENTAL</t>
  </si>
  <si>
    <t>15,07,2022</t>
  </si>
  <si>
    <t>EDIF. NAVE</t>
  </si>
  <si>
    <t xml:space="preserve">GALA </t>
  </si>
  <si>
    <t>TIRSO DE MOLINA , 30</t>
  </si>
  <si>
    <t>TIRSO DE MOLINA 30</t>
  </si>
  <si>
    <t>TIRSO DE MOLINA, 30</t>
  </si>
  <si>
    <t>TIRSO DE MOLINA,26</t>
  </si>
  <si>
    <t>TORRES DE ALMERIA</t>
  </si>
  <si>
    <t>CÓRDOBA</t>
  </si>
  <si>
    <t>PORTAL+1ª PLA</t>
  </si>
  <si>
    <t>GUADALAJARA</t>
  </si>
  <si>
    <t>PORTAL+ 1ª PLANTA</t>
  </si>
  <si>
    <t xml:space="preserve">EDF. ALMERIA </t>
  </si>
  <si>
    <t>01,08,2022</t>
  </si>
  <si>
    <t>CUBRE A IGNACIA DEL 1 AL 15 DE AGOSTO 2022</t>
  </si>
  <si>
    <t xml:space="preserve">Se le retira Clinica Dental </t>
  </si>
  <si>
    <t>GESGOLAN</t>
  </si>
  <si>
    <t>Cubre a Yohany del 16 al 30 de septiembre</t>
  </si>
  <si>
    <t>hora de entrada a las 09:00 h.</t>
  </si>
  <si>
    <t>VALLE ALCORA</t>
  </si>
  <si>
    <t>ALMECOR</t>
  </si>
  <si>
    <t>HORNO</t>
  </si>
  <si>
    <t xml:space="preserve">MARICEL </t>
  </si>
  <si>
    <t>COMPLETO +GARAJE QUINCENAL</t>
  </si>
  <si>
    <t>BOLA AZUL</t>
  </si>
  <si>
    <t>CUBRE VACACIONES DEL 03 AL 15 DE OCTUBRE/22 al final es baja por operación de Luisa Paredes</t>
  </si>
  <si>
    <t>SANTA FILOMENA</t>
  </si>
  <si>
    <t>Cubre las vacaciones de Maria Gomez Tadeo del 17 al 31 de Octubre,22</t>
  </si>
  <si>
    <t>deja de sustituir a Maria Gómez Tadeo</t>
  </si>
  <si>
    <t>JARDINES, BLQ. A</t>
  </si>
  <si>
    <t>S, ANTONIO</t>
  </si>
  <si>
    <t>LOS PINARES BLOQ 1</t>
  </si>
  <si>
    <t xml:space="preserve">cubre baja de luisa paredes </t>
  </si>
  <si>
    <t>cubre baja de Isabel MªFdez. Fortes</t>
  </si>
  <si>
    <t>EVA MARI</t>
  </si>
  <si>
    <t>ISLA DE CÓRCEGA</t>
  </si>
  <si>
    <t>PORTAL + PATIO (QUINCENAL)</t>
  </si>
  <si>
    <t>Cubre la baja de ignacia,</t>
  </si>
  <si>
    <t xml:space="preserve">Cubre la baja de ignacia,  se le retira Jardines no le viene bien a ella  </t>
  </si>
  <si>
    <t xml:space="preserve">coge isla de corcega </t>
  </si>
  <si>
    <t>termina con la sustitución de luisa paredes</t>
  </si>
  <si>
    <t>OPTICA OLIVEROS</t>
  </si>
  <si>
    <t>COGE OPTICA OLIVEROS</t>
  </si>
  <si>
    <t>PTE INCLUIR  LOS SERVICIOS DE LOLI MTNEZ LORENZO SUSTITUCION POR VACACIONES DEL 01 AL 15 DE FEBRERO,23</t>
  </si>
  <si>
    <t>MIGORA</t>
  </si>
  <si>
    <t>LIMPIEZA DE BAÑOS</t>
  </si>
  <si>
    <t>BAHÍA DE ALMERÍA, PORTAL V</t>
  </si>
  <si>
    <t>BAHÍA DE ALMERÍA, PORTAL VI</t>
  </si>
  <si>
    <t>BAHÍA DE ALMERÍA, PORTAL I</t>
  </si>
  <si>
    <t>BAHIA ALMERIA PORTAL 2</t>
  </si>
  <si>
    <t>ACADEMY GUARARE</t>
  </si>
  <si>
    <t>COGE ACADEMIA GUARARE DE DIANA LORENA</t>
  </si>
  <si>
    <t>termina la sustitucion de Loli Mtnez.</t>
  </si>
  <si>
    <t>SE LE RETIRA EL EDF. EVA MARI A PETICION DEL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</si>
</sst>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Arial"/>
      <family val="2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0" fillId="0" borderId="2" xfId="0" applyBorder="1"/>
    <xf numFmtId="0" fontId="2" fillId="0" borderId="2" xfId="0" applyFont="1" applyBorder="1" applyAlignment="1"/>
    <xf numFmtId="0" fontId="1" fillId="0" borderId="4" xfId="0" applyFont="1" applyBorder="1"/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wrapText="1"/>
    </xf>
    <xf numFmtId="0" fontId="0" fillId="0" borderId="4" xfId="0" applyBorder="1"/>
    <xf numFmtId="0" fontId="2" fillId="0" borderId="4" xfId="0" applyFont="1" applyBorder="1" applyAlignment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/>
    <xf numFmtId="0" fontId="2" fillId="0" borderId="8" xfId="0" applyFont="1" applyBorder="1"/>
    <xf numFmtId="0" fontId="1" fillId="0" borderId="0" xfId="0" applyFont="1" applyAlignment="1">
      <alignment horizontal="center" wrapText="1"/>
    </xf>
    <xf numFmtId="0" fontId="2" fillId="0" borderId="8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2" fillId="0" borderId="2" xfId="0" applyFont="1" applyBorder="1"/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center" wrapText="1"/>
    </xf>
    <xf numFmtId="0" fontId="1" fillId="2" borderId="3" xfId="0" applyFont="1" applyFill="1" applyBorder="1"/>
    <xf numFmtId="0" fontId="1" fillId="0" borderId="11" xfId="0" applyFont="1" applyBorder="1"/>
    <xf numFmtId="0" fontId="1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4" fontId="1" fillId="0" borderId="0" xfId="0" applyNumberFormat="1" applyFont="1"/>
    <xf numFmtId="14" fontId="1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4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0" fontId="1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wrapText="1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/>
    <xf numFmtId="2" fontId="5" fillId="0" borderId="0" xfId="0" applyNumberFormat="1" applyFont="1"/>
    <xf numFmtId="0" fontId="3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4" fillId="0" borderId="4" xfId="0" applyFont="1" applyBorder="1" applyAlignment="1">
      <alignment horizontal="right"/>
    </xf>
    <xf numFmtId="0" fontId="2" fillId="2" borderId="4" xfId="0" applyFont="1" applyFill="1" applyBorder="1"/>
    <xf numFmtId="0" fontId="4" fillId="0" borderId="4" xfId="0" applyFont="1" applyBorder="1" applyAlignment="1">
      <alignment horizontal="center"/>
    </xf>
    <xf numFmtId="14" fontId="0" fillId="0" borderId="0" xfId="0" applyNumberFormat="1" applyAlignment="1">
      <alignment wrapText="1"/>
    </xf>
    <xf numFmtId="14" fontId="2" fillId="0" borderId="0" xfId="0" applyNumberFormat="1" applyFont="1" applyAlignment="1">
      <alignment wrapText="1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0" fillId="3" borderId="2" xfId="0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center" wrapText="1"/>
    </xf>
    <xf numFmtId="0" fontId="1" fillId="3" borderId="4" xfId="0" applyFont="1" applyFill="1" applyBorder="1"/>
    <xf numFmtId="0" fontId="2" fillId="3" borderId="7" xfId="0" applyFont="1" applyFill="1" applyBorder="1"/>
    <xf numFmtId="0" fontId="2" fillId="3" borderId="7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center" wrapText="1"/>
    </xf>
    <xf numFmtId="0" fontId="0" fillId="3" borderId="12" xfId="0" applyFont="1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3" borderId="2" xfId="0" applyFont="1" applyFill="1" applyBorder="1" applyAlignment="1"/>
    <xf numFmtId="0" fontId="2" fillId="3" borderId="4" xfId="0" applyFont="1" applyFill="1" applyBorder="1" applyAlignment="1"/>
    <xf numFmtId="0" fontId="2" fillId="3" borderId="8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2" fillId="3" borderId="2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5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wrapText="1"/>
    </xf>
    <xf numFmtId="0" fontId="0" fillId="3" borderId="2" xfId="0" applyFill="1" applyBorder="1" applyAlignment="1"/>
    <xf numFmtId="0" fontId="0" fillId="3" borderId="4" xfId="0" applyFill="1" applyBorder="1" applyAlignment="1"/>
    <xf numFmtId="0" fontId="1" fillId="0" borderId="8" xfId="0" applyFont="1" applyBorder="1"/>
    <xf numFmtId="0" fontId="7" fillId="0" borderId="8" xfId="0" applyFont="1" applyBorder="1"/>
    <xf numFmtId="0" fontId="7" fillId="0" borderId="8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7" fillId="4" borderId="8" xfId="0" applyFont="1" applyFill="1" applyBorder="1" applyAlignment="1"/>
    <xf numFmtId="0" fontId="3" fillId="0" borderId="8" xfId="0" applyFont="1" applyBorder="1" applyAlignment="1"/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7" fillId="4" borderId="4" xfId="0" applyFont="1" applyFill="1" applyBorder="1" applyAlignment="1"/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0" fillId="5" borderId="0" xfId="0" applyFill="1"/>
    <xf numFmtId="0" fontId="1" fillId="0" borderId="8" xfId="0" applyFont="1" applyBorder="1" applyAlignment="1">
      <alignment horizontal="center" wrapText="1"/>
    </xf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Border="1" applyAlignment="1">
      <alignment horizontal="right" wrapText="1"/>
    </xf>
    <xf numFmtId="0" fontId="1" fillId="0" borderId="9" xfId="0" applyFont="1" applyBorder="1" applyAlignment="1">
      <alignment horizontal="center" wrapText="1"/>
    </xf>
    <xf numFmtId="0" fontId="8" fillId="5" borderId="0" xfId="0" applyFont="1" applyFill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13</xdr:row>
      <xdr:rowOff>0</xdr:rowOff>
    </xdr:from>
    <xdr:to>
      <xdr:col>0</xdr:col>
      <xdr:colOff>495300</xdr:colOff>
      <xdr:row>15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2924175"/>
          <a:ext cx="4953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724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14</xdr:row>
      <xdr:rowOff>0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3495675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9</xdr:row>
      <xdr:rowOff>228600</xdr:rowOff>
    </xdr:from>
    <xdr:to>
      <xdr:col>3</xdr:col>
      <xdr:colOff>128778</xdr:colOff>
      <xdr:row>9</xdr:row>
      <xdr:rowOff>230124</xdr:rowOff>
    </xdr:to>
    <xdr:pic>
      <xdr:nvPicPr>
        <xdr:cNvPr id="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43100"/>
          <a:ext cx="128130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13</xdr:row>
      <xdr:rowOff>0</xdr:rowOff>
    </xdr:from>
    <xdr:to>
      <xdr:col>0</xdr:col>
      <xdr:colOff>495300</xdr:colOff>
      <xdr:row>15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2647950"/>
          <a:ext cx="495300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10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3467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14</xdr:row>
      <xdr:rowOff>0</xdr:rowOff>
    </xdr:from>
    <xdr:ext cx="1190625" cy="295276"/>
    <xdr:pic>
      <xdr:nvPicPr>
        <xdr:cNvPr id="11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324612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0</xdr:rowOff>
    </xdr:from>
    <xdr:to>
      <xdr:col>3</xdr:col>
      <xdr:colOff>77343</xdr:colOff>
      <xdr:row>2</xdr:row>
      <xdr:rowOff>1524</xdr:rowOff>
    </xdr:to>
    <xdr:pic>
      <xdr:nvPicPr>
        <xdr:cNvPr id="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15</xdr:row>
      <xdr:rowOff>0</xdr:rowOff>
    </xdr:from>
    <xdr:to>
      <xdr:col>0</xdr:col>
      <xdr:colOff>495300</xdr:colOff>
      <xdr:row>17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3143250"/>
          <a:ext cx="495300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10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623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16</xdr:row>
      <xdr:rowOff>0</xdr:rowOff>
    </xdr:from>
    <xdr:ext cx="1190625" cy="295276"/>
    <xdr:pic>
      <xdr:nvPicPr>
        <xdr:cNvPr id="11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333375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0</xdr:rowOff>
    </xdr:from>
    <xdr:to>
      <xdr:col>3</xdr:col>
      <xdr:colOff>39243</xdr:colOff>
      <xdr:row>2</xdr:row>
      <xdr:rowOff>1524</xdr:rowOff>
    </xdr:to>
    <xdr:pic>
      <xdr:nvPicPr>
        <xdr:cNvPr id="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38225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13</xdr:row>
      <xdr:rowOff>0</xdr:rowOff>
    </xdr:from>
    <xdr:to>
      <xdr:col>0</xdr:col>
      <xdr:colOff>495300</xdr:colOff>
      <xdr:row>15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2647950"/>
          <a:ext cx="495300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10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66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14</xdr:row>
      <xdr:rowOff>0</xdr:rowOff>
    </xdr:from>
    <xdr:ext cx="1190625" cy="295276"/>
    <xdr:pic>
      <xdr:nvPicPr>
        <xdr:cNvPr id="11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83845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0</xdr:rowOff>
    </xdr:from>
    <xdr:to>
      <xdr:col>3</xdr:col>
      <xdr:colOff>39243</xdr:colOff>
      <xdr:row>4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254508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1257300"/>
          <a:ext cx="49530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16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6938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761999</xdr:colOff>
      <xdr:row>5</xdr:row>
      <xdr:rowOff>85725</xdr:rowOff>
    </xdr:from>
    <xdr:ext cx="1190625" cy="295276"/>
    <xdr:pic>
      <xdr:nvPicPr>
        <xdr:cNvPr id="17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59" y="6517005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905000"/>
          <a:ext cx="4286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9</xdr:row>
      <xdr:rowOff>38100</xdr:rowOff>
    </xdr:from>
    <xdr:to>
      <xdr:col>3</xdr:col>
      <xdr:colOff>144018</xdr:colOff>
      <xdr:row>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752850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7433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2</xdr:col>
      <xdr:colOff>595503</xdr:colOff>
      <xdr:row>17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0005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990975"/>
          <a:ext cx="352425" cy="3524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2</xdr:col>
      <xdr:colOff>119253</xdr:colOff>
      <xdr:row>19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2578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162550"/>
          <a:ext cx="1714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245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15</xdr:row>
      <xdr:rowOff>0</xdr:rowOff>
    </xdr:from>
    <xdr:to>
      <xdr:col>0</xdr:col>
      <xdr:colOff>495300</xdr:colOff>
      <xdr:row>17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3305175"/>
          <a:ext cx="4286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77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16</xdr:row>
      <xdr:rowOff>0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62484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25</xdr:row>
      <xdr:rowOff>0</xdr:rowOff>
    </xdr:from>
    <xdr:to>
      <xdr:col>0</xdr:col>
      <xdr:colOff>495300</xdr:colOff>
      <xdr:row>27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6057900"/>
          <a:ext cx="4953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53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26</xdr:row>
      <xdr:rowOff>0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6124575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23</xdr:row>
      <xdr:rowOff>0</xdr:rowOff>
    </xdr:from>
    <xdr:to>
      <xdr:col>0</xdr:col>
      <xdr:colOff>495300</xdr:colOff>
      <xdr:row>25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5553075"/>
          <a:ext cx="4953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19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24</xdr:row>
      <xdr:rowOff>0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99085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13</xdr:row>
      <xdr:rowOff>0</xdr:rowOff>
    </xdr:from>
    <xdr:to>
      <xdr:col>0</xdr:col>
      <xdr:colOff>495300</xdr:colOff>
      <xdr:row>15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2800350"/>
          <a:ext cx="4953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838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14</xdr:row>
      <xdr:rowOff>0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260985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11</xdr:row>
      <xdr:rowOff>0</xdr:rowOff>
    </xdr:from>
    <xdr:to>
      <xdr:col>0</xdr:col>
      <xdr:colOff>495300</xdr:colOff>
      <xdr:row>13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2419350"/>
          <a:ext cx="43815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914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12</xdr:row>
      <xdr:rowOff>0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46863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21</xdr:row>
      <xdr:rowOff>0</xdr:rowOff>
    </xdr:from>
    <xdr:to>
      <xdr:col>0</xdr:col>
      <xdr:colOff>495300</xdr:colOff>
      <xdr:row>23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4495800"/>
          <a:ext cx="4953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38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22</xdr:row>
      <xdr:rowOff>0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46101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19</xdr:row>
      <xdr:rowOff>0</xdr:rowOff>
    </xdr:from>
    <xdr:to>
      <xdr:col>0</xdr:col>
      <xdr:colOff>495300</xdr:colOff>
      <xdr:row>21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3914775"/>
          <a:ext cx="4953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57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20</xdr:row>
      <xdr:rowOff>0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42291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3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19</xdr:row>
      <xdr:rowOff>0</xdr:rowOff>
    </xdr:from>
    <xdr:to>
      <xdr:col>0</xdr:col>
      <xdr:colOff>495300</xdr:colOff>
      <xdr:row>21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0" y="4038600"/>
          <a:ext cx="476250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10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57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495299</xdr:colOff>
      <xdr:row>20</xdr:row>
      <xdr:rowOff>0</xdr:rowOff>
    </xdr:from>
    <xdr:ext cx="1190625" cy="295276"/>
    <xdr:pic>
      <xdr:nvPicPr>
        <xdr:cNvPr id="11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42291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N17"/>
    </sheetView>
  </sheetViews>
  <sheetFormatPr baseColWidth="10" defaultRowHeight="15" x14ac:dyDescent="0.25"/>
  <cols>
    <col min="1" max="1" width="7.42578125" customWidth="1"/>
    <col min="3" max="3" width="7.7109375" customWidth="1"/>
    <col min="5" max="5" width="7.5703125" customWidth="1"/>
    <col min="7" max="7" width="7.7109375" customWidth="1"/>
    <col min="9" max="9" width="7.5703125" customWidth="1"/>
    <col min="10" max="10" width="13" customWidth="1"/>
    <col min="11" max="11" width="6" customWidth="1"/>
    <col min="13" max="13" width="7.7109375" customWidth="1"/>
    <col min="14" max="14" width="8.710937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9"/>
      <c r="B3" s="36" t="s">
        <v>71</v>
      </c>
      <c r="C3" s="37"/>
      <c r="D3" s="96"/>
      <c r="E3" s="96"/>
      <c r="F3" s="39"/>
      <c r="G3" s="37"/>
      <c r="H3" s="39" t="s">
        <v>71</v>
      </c>
      <c r="I3" s="37"/>
      <c r="J3" s="96"/>
      <c r="K3" s="15"/>
      <c r="L3" s="54"/>
      <c r="M3" s="52"/>
      <c r="N3" s="15"/>
    </row>
    <row r="4" spans="1:14" x14ac:dyDescent="0.25">
      <c r="A4" s="43">
        <v>5</v>
      </c>
      <c r="B4" s="19" t="s">
        <v>11</v>
      </c>
      <c r="C4" s="26">
        <v>0.4</v>
      </c>
      <c r="D4" s="47"/>
      <c r="E4" s="47"/>
      <c r="F4" s="47"/>
      <c r="G4" s="26"/>
      <c r="H4" s="45" t="s">
        <v>17</v>
      </c>
      <c r="I4" s="26">
        <v>0.75</v>
      </c>
      <c r="J4" s="47"/>
      <c r="K4" s="26"/>
      <c r="L4" s="47"/>
      <c r="M4" s="57"/>
      <c r="N4" s="26">
        <f>C4+E4+G4+I4+K4+M4</f>
        <v>1.1499999999999999</v>
      </c>
    </row>
    <row r="5" spans="1:14" ht="24.75" x14ac:dyDescent="0.25">
      <c r="A5" s="49"/>
      <c r="B5" s="51" t="s">
        <v>72</v>
      </c>
      <c r="C5" s="15"/>
      <c r="D5" s="51"/>
      <c r="E5" s="53"/>
      <c r="F5" s="51" t="s">
        <v>72</v>
      </c>
      <c r="G5" s="72"/>
      <c r="H5" s="51"/>
      <c r="I5" s="72"/>
      <c r="J5" s="51" t="s">
        <v>72</v>
      </c>
      <c r="K5" s="72"/>
      <c r="L5" s="53"/>
      <c r="M5" s="52"/>
      <c r="N5" s="15"/>
    </row>
    <row r="6" spans="1:14" x14ac:dyDescent="0.25">
      <c r="A6" s="43">
        <v>9.6199999999999992</v>
      </c>
      <c r="B6" s="56" t="s">
        <v>11</v>
      </c>
      <c r="C6" s="26">
        <v>0.36</v>
      </c>
      <c r="D6" s="56"/>
      <c r="E6" s="47"/>
      <c r="F6" s="56" t="s">
        <v>17</v>
      </c>
      <c r="G6" s="26">
        <v>1.5</v>
      </c>
      <c r="H6" s="56"/>
      <c r="I6" s="67"/>
      <c r="J6" s="56" t="s">
        <v>11</v>
      </c>
      <c r="K6" s="67">
        <v>0.36</v>
      </c>
      <c r="L6" s="47"/>
      <c r="M6" s="57"/>
      <c r="N6" s="26">
        <f>C6+G6+K6</f>
        <v>2.2199999999999998</v>
      </c>
    </row>
    <row r="7" spans="1:14" ht="23.25" x14ac:dyDescent="0.25">
      <c r="A7" s="6">
        <v>12</v>
      </c>
      <c r="B7" s="11" t="s">
        <v>76</v>
      </c>
      <c r="C7" s="8"/>
      <c r="D7" s="11" t="s">
        <v>76</v>
      </c>
      <c r="E7" s="8"/>
      <c r="F7" s="11" t="s">
        <v>76</v>
      </c>
      <c r="G7" s="8"/>
      <c r="H7" s="11" t="s">
        <v>76</v>
      </c>
      <c r="I7" s="8"/>
      <c r="J7" s="11" t="s">
        <v>76</v>
      </c>
      <c r="K7" s="8"/>
      <c r="L7" s="11" t="s">
        <v>76</v>
      </c>
      <c r="M7" s="98"/>
      <c r="N7" s="8"/>
    </row>
    <row r="8" spans="1:14" ht="22.5" x14ac:dyDescent="0.25">
      <c r="A8" s="16"/>
      <c r="B8" s="19" t="s">
        <v>11</v>
      </c>
      <c r="C8" s="18">
        <v>0.25</v>
      </c>
      <c r="D8" s="218" t="s">
        <v>17</v>
      </c>
      <c r="E8" s="217">
        <v>1.52</v>
      </c>
      <c r="F8" s="21" t="s">
        <v>11</v>
      </c>
      <c r="G8" s="18">
        <v>0.25</v>
      </c>
      <c r="H8" s="19" t="s">
        <v>11</v>
      </c>
      <c r="I8" s="18">
        <v>0.25</v>
      </c>
      <c r="J8" s="19" t="s">
        <v>11</v>
      </c>
      <c r="K8" s="18">
        <v>0.25</v>
      </c>
      <c r="L8" s="23" t="s">
        <v>77</v>
      </c>
      <c r="M8" s="103">
        <v>0.25</v>
      </c>
      <c r="N8" s="18">
        <f>C8+E8+G8+I8+K8+M8</f>
        <v>2.77</v>
      </c>
    </row>
    <row r="9" spans="1:14" x14ac:dyDescent="0.25">
      <c r="A9" s="220"/>
      <c r="B9" s="9"/>
      <c r="C9" s="8"/>
      <c r="D9" s="221" t="s">
        <v>82</v>
      </c>
      <c r="E9" s="222"/>
      <c r="F9" s="11"/>
      <c r="G9" s="8"/>
      <c r="H9" s="9"/>
      <c r="I9" s="8"/>
      <c r="J9" s="9" t="s">
        <v>82</v>
      </c>
      <c r="K9" s="8"/>
      <c r="L9" s="223"/>
      <c r="M9" s="98"/>
      <c r="N9" s="8"/>
    </row>
    <row r="10" spans="1:14" x14ac:dyDescent="0.25">
      <c r="A10" s="219">
        <v>6.5</v>
      </c>
      <c r="B10" s="19"/>
      <c r="C10" s="18"/>
      <c r="D10" s="218"/>
      <c r="E10" s="217">
        <v>0.75</v>
      </c>
      <c r="F10" s="21"/>
      <c r="G10" s="18"/>
      <c r="H10" s="19"/>
      <c r="I10" s="18"/>
      <c r="J10" s="19"/>
      <c r="K10" s="18">
        <v>0.75</v>
      </c>
      <c r="L10" s="23"/>
      <c r="M10" s="103"/>
      <c r="N10" s="18">
        <v>1.5</v>
      </c>
    </row>
    <row r="11" spans="1:14" ht="24.75" x14ac:dyDescent="0.25">
      <c r="A11" s="52"/>
      <c r="B11" s="50" t="s">
        <v>91</v>
      </c>
      <c r="C11" s="52"/>
      <c r="D11" s="50" t="s">
        <v>91</v>
      </c>
      <c r="E11" s="124"/>
      <c r="F11" s="50" t="s">
        <v>91</v>
      </c>
      <c r="G11" s="124"/>
      <c r="H11" s="50" t="s">
        <v>91</v>
      </c>
      <c r="I11" s="124"/>
      <c r="J11" s="50" t="s">
        <v>91</v>
      </c>
      <c r="K11" s="124"/>
      <c r="L11" s="53"/>
      <c r="M11" s="52"/>
      <c r="N11" s="52"/>
    </row>
    <row r="12" spans="1:14" x14ac:dyDescent="0.25">
      <c r="A12" s="57">
        <v>10.83</v>
      </c>
      <c r="B12" s="55"/>
      <c r="C12" s="57">
        <v>0.5</v>
      </c>
      <c r="D12" s="56"/>
      <c r="E12" s="48">
        <v>0.5</v>
      </c>
      <c r="F12" s="78"/>
      <c r="G12" s="48">
        <v>0.5</v>
      </c>
      <c r="H12" s="56"/>
      <c r="I12" s="48">
        <v>0.5</v>
      </c>
      <c r="J12" s="56"/>
      <c r="K12" s="48">
        <v>0.5</v>
      </c>
      <c r="L12" s="47"/>
      <c r="M12" s="57"/>
      <c r="N12" s="57">
        <f>C12+E12+G12+I12+K12+M12</f>
        <v>2.5</v>
      </c>
    </row>
    <row r="13" spans="1:14" x14ac:dyDescent="0.25">
      <c r="A13" s="179">
        <f>SUM(A3:A12)</f>
        <v>43.949999999999996</v>
      </c>
      <c r="B13" s="180" t="s">
        <v>9</v>
      </c>
      <c r="C13" s="184">
        <f>SUM(C3:C12)</f>
        <v>1.51</v>
      </c>
      <c r="D13" s="182"/>
      <c r="E13" s="181">
        <f>SUM(E3:E12)</f>
        <v>2.77</v>
      </c>
      <c r="F13" s="183"/>
      <c r="G13" s="184">
        <f>SUM(G3:G12)</f>
        <v>2.25</v>
      </c>
      <c r="H13" s="184"/>
      <c r="I13" s="184">
        <f>SUM(I3:I12)</f>
        <v>1.5</v>
      </c>
      <c r="J13" s="185"/>
      <c r="K13" s="184">
        <f>SUM(K3:K12)</f>
        <v>1.8599999999999999</v>
      </c>
      <c r="L13" s="182"/>
      <c r="M13" s="181">
        <v>0.25</v>
      </c>
      <c r="N13" s="184">
        <f>SUM(N3:N12)</f>
        <v>10.14</v>
      </c>
    </row>
    <row r="14" spans="1:14" x14ac:dyDescent="0.25">
      <c r="A14" s="112"/>
      <c r="B14" s="132"/>
      <c r="C14" s="133"/>
      <c r="D14" s="134"/>
      <c r="E14" s="133"/>
      <c r="F14" s="135"/>
      <c r="G14" s="133"/>
      <c r="H14" s="132"/>
      <c r="I14" s="133"/>
      <c r="J14" s="132"/>
      <c r="K14" s="133"/>
      <c r="L14" s="134"/>
      <c r="M14" s="134"/>
      <c r="N14" s="133"/>
    </row>
    <row r="15" spans="1:14" x14ac:dyDescent="0.25">
      <c r="A15" s="112"/>
      <c r="B15" s="132"/>
      <c r="C15" s="133"/>
      <c r="D15" s="134"/>
      <c r="E15" s="133"/>
      <c r="F15" s="92" t="s">
        <v>32</v>
      </c>
      <c r="G15" s="92"/>
      <c r="H15" s="112"/>
      <c r="I15" s="114">
        <f>N13*4.33</f>
        <v>43.906200000000005</v>
      </c>
      <c r="J15" s="114"/>
      <c r="K15" s="114"/>
      <c r="L15" s="134"/>
      <c r="M15" s="134"/>
      <c r="N15" s="133"/>
    </row>
    <row r="16" spans="1:14" x14ac:dyDescent="0.25">
      <c r="A16" s="92"/>
      <c r="B16" s="92"/>
      <c r="C16" s="92"/>
      <c r="D16" s="92"/>
      <c r="E16" s="92"/>
      <c r="F16" s="92" t="s">
        <v>31</v>
      </c>
      <c r="G16" s="92"/>
      <c r="H16" s="92"/>
      <c r="I16" s="92"/>
      <c r="J16" s="130">
        <v>44975</v>
      </c>
      <c r="K16" s="92"/>
      <c r="L16" s="92"/>
      <c r="M16" s="92"/>
      <c r="N16" s="92"/>
    </row>
    <row r="19" spans="6:6" x14ac:dyDescent="0.25">
      <c r="F19" t="s">
        <v>94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8.85546875" customWidth="1"/>
    <col min="3" max="3" width="7.7109375" customWidth="1"/>
    <col min="5" max="5" width="6.85546875" customWidth="1"/>
    <col min="7" max="7" width="6.42578125" customWidth="1"/>
    <col min="9" max="9" width="7.140625" customWidth="1"/>
    <col min="10" max="10" width="14.5703125" customWidth="1"/>
    <col min="11" max="11" width="6.28515625" customWidth="1"/>
    <col min="12" max="12" width="6.85546875" customWidth="1"/>
    <col min="13" max="13" width="6.28515625" customWidth="1"/>
    <col min="14" max="14" width="7.710937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8">
        <v>10</v>
      </c>
      <c r="B3" s="137" t="s">
        <v>60</v>
      </c>
      <c r="C3" s="138"/>
      <c r="D3" s="137" t="s">
        <v>60</v>
      </c>
      <c r="E3" s="139"/>
      <c r="F3" s="140" t="s">
        <v>60</v>
      </c>
      <c r="G3" s="138"/>
      <c r="H3" s="137" t="s">
        <v>60</v>
      </c>
      <c r="I3" s="138"/>
      <c r="J3" s="137" t="s">
        <v>60</v>
      </c>
      <c r="K3" s="138"/>
      <c r="L3" s="137"/>
      <c r="M3" s="137"/>
      <c r="N3" s="138"/>
    </row>
    <row r="4" spans="1:14" x14ac:dyDescent="0.25">
      <c r="A4" s="143"/>
      <c r="B4" s="142" t="s">
        <v>11</v>
      </c>
      <c r="C4" s="143">
        <v>0.34</v>
      </c>
      <c r="D4" s="142" t="s">
        <v>11</v>
      </c>
      <c r="E4" s="143">
        <v>0.33</v>
      </c>
      <c r="F4" s="142" t="s">
        <v>17</v>
      </c>
      <c r="G4" s="143">
        <v>0.98</v>
      </c>
      <c r="H4" s="142" t="s">
        <v>11</v>
      </c>
      <c r="I4" s="143">
        <v>0.33</v>
      </c>
      <c r="J4" s="142" t="s">
        <v>11</v>
      </c>
      <c r="K4" s="143">
        <v>0.33</v>
      </c>
      <c r="L4" s="142"/>
      <c r="M4" s="142"/>
      <c r="N4" s="143">
        <f t="shared" ref="N4" si="0">C4+E4+G4+I4+K4</f>
        <v>2.31</v>
      </c>
    </row>
    <row r="5" spans="1:14" x14ac:dyDescent="0.25">
      <c r="A5" s="144"/>
      <c r="B5" s="145" t="s">
        <v>61</v>
      </c>
      <c r="C5" s="146"/>
      <c r="D5" s="147"/>
      <c r="E5" s="146"/>
      <c r="F5" s="148" t="s">
        <v>61</v>
      </c>
      <c r="G5" s="149"/>
      <c r="H5" s="147"/>
      <c r="I5" s="150"/>
      <c r="J5" s="145" t="s">
        <v>61</v>
      </c>
      <c r="K5" s="146"/>
      <c r="L5" s="147"/>
      <c r="M5" s="151"/>
      <c r="N5" s="146"/>
    </row>
    <row r="6" spans="1:14" x14ac:dyDescent="0.25">
      <c r="A6" s="143">
        <v>10.7</v>
      </c>
      <c r="B6" s="152" t="s">
        <v>17</v>
      </c>
      <c r="C6" s="153">
        <v>1.1000000000000001</v>
      </c>
      <c r="D6" s="152"/>
      <c r="E6" s="154"/>
      <c r="F6" s="155" t="s">
        <v>11</v>
      </c>
      <c r="G6" s="153">
        <v>0.27</v>
      </c>
      <c r="H6" s="152"/>
      <c r="I6" s="153"/>
      <c r="J6" s="152" t="s">
        <v>17</v>
      </c>
      <c r="K6" s="153">
        <v>1.1000000000000001</v>
      </c>
      <c r="L6" s="152"/>
      <c r="M6" s="152"/>
      <c r="N6" s="153">
        <f>C6+E6+G6+I6+K6+M6</f>
        <v>2.4700000000000002</v>
      </c>
    </row>
    <row r="7" spans="1:14" x14ac:dyDescent="0.25">
      <c r="A7" s="156"/>
      <c r="B7" s="157" t="s">
        <v>62</v>
      </c>
      <c r="C7" s="158"/>
      <c r="D7" s="159"/>
      <c r="E7" s="158"/>
      <c r="F7" s="160"/>
      <c r="G7" s="158"/>
      <c r="H7" s="157" t="s">
        <v>62</v>
      </c>
      <c r="I7" s="161"/>
      <c r="J7" s="160"/>
      <c r="K7" s="158"/>
      <c r="L7" s="162"/>
      <c r="M7" s="162"/>
      <c r="N7" s="158"/>
    </row>
    <row r="8" spans="1:14" x14ac:dyDescent="0.25">
      <c r="A8" s="163">
        <v>5.07</v>
      </c>
      <c r="B8" s="164" t="s">
        <v>11</v>
      </c>
      <c r="C8" s="165">
        <v>0.25</v>
      </c>
      <c r="D8" s="164"/>
      <c r="E8" s="166"/>
      <c r="F8" s="167"/>
      <c r="G8" s="165"/>
      <c r="H8" s="164" t="s">
        <v>17</v>
      </c>
      <c r="I8" s="165">
        <v>0.92</v>
      </c>
      <c r="J8" s="164"/>
      <c r="K8" s="165"/>
      <c r="L8" s="164"/>
      <c r="M8" s="164"/>
      <c r="N8" s="165">
        <f>C8+E8+G8+I8+K8+M8</f>
        <v>1.17</v>
      </c>
    </row>
    <row r="9" spans="1:14" x14ac:dyDescent="0.25">
      <c r="A9" s="138"/>
      <c r="B9" s="168"/>
      <c r="C9" s="138"/>
      <c r="D9" s="169"/>
      <c r="E9" s="138"/>
      <c r="F9" s="170"/>
      <c r="G9" s="138"/>
      <c r="H9" s="170" t="s">
        <v>63</v>
      </c>
      <c r="I9" s="138"/>
      <c r="J9" s="169"/>
      <c r="K9" s="138"/>
      <c r="L9" s="169"/>
      <c r="M9" s="137"/>
      <c r="N9" s="138"/>
    </row>
    <row r="10" spans="1:14" ht="28.5" x14ac:dyDescent="0.25">
      <c r="A10" s="143">
        <v>3.75</v>
      </c>
      <c r="B10" s="171"/>
      <c r="C10" s="143"/>
      <c r="D10" s="172"/>
      <c r="E10" s="143"/>
      <c r="F10" s="173"/>
      <c r="G10" s="143"/>
      <c r="H10" s="174" t="s">
        <v>64</v>
      </c>
      <c r="I10" s="143">
        <v>0.86</v>
      </c>
      <c r="J10" s="172"/>
      <c r="K10" s="143"/>
      <c r="L10" s="172"/>
      <c r="M10" s="142"/>
      <c r="N10" s="143">
        <f>C10+E10+G10+I10+K10+M10</f>
        <v>0.86</v>
      </c>
    </row>
    <row r="11" spans="1:14" x14ac:dyDescent="0.25">
      <c r="A11" s="138"/>
      <c r="B11" s="175" t="s">
        <v>65</v>
      </c>
      <c r="C11" s="139"/>
      <c r="D11" s="175"/>
      <c r="E11" s="139"/>
      <c r="F11" s="175" t="s">
        <v>65</v>
      </c>
      <c r="G11" s="138"/>
      <c r="H11" s="175"/>
      <c r="I11" s="138"/>
      <c r="J11" s="140" t="s">
        <v>65</v>
      </c>
      <c r="K11" s="138"/>
      <c r="L11" s="140"/>
      <c r="M11" s="137"/>
      <c r="N11" s="136"/>
    </row>
    <row r="12" spans="1:14" x14ac:dyDescent="0.25">
      <c r="A12" s="143">
        <v>8</v>
      </c>
      <c r="B12" s="176" t="s">
        <v>22</v>
      </c>
      <c r="C12" s="177">
        <v>0.33</v>
      </c>
      <c r="D12" s="176"/>
      <c r="E12" s="177"/>
      <c r="F12" s="176" t="s">
        <v>17</v>
      </c>
      <c r="G12" s="143">
        <v>1.19</v>
      </c>
      <c r="H12" s="176"/>
      <c r="I12" s="143"/>
      <c r="J12" s="178" t="s">
        <v>11</v>
      </c>
      <c r="K12" s="143">
        <v>0.33</v>
      </c>
      <c r="L12" s="178"/>
      <c r="M12" s="142"/>
      <c r="N12" s="141">
        <f>M12+K12+I12++G12+E12+C12</f>
        <v>1.85</v>
      </c>
    </row>
    <row r="13" spans="1:14" x14ac:dyDescent="0.25">
      <c r="A13" s="179">
        <f>SUM(A3:A12)</f>
        <v>37.519999999999996</v>
      </c>
      <c r="B13" s="180" t="s">
        <v>9</v>
      </c>
      <c r="C13" s="181">
        <f>SUM(C3:C12)</f>
        <v>2.02</v>
      </c>
      <c r="D13" s="182"/>
      <c r="E13" s="181">
        <f>SUM(E3:E12)</f>
        <v>0.33</v>
      </c>
      <c r="F13" s="183"/>
      <c r="G13" s="181">
        <f>SUM(G3:G12)</f>
        <v>2.44</v>
      </c>
      <c r="H13" s="184"/>
      <c r="I13" s="181">
        <f>SUM(I3:I12)</f>
        <v>2.11</v>
      </c>
      <c r="J13" s="185"/>
      <c r="K13" s="181">
        <f>SUM(K3:K12)</f>
        <v>1.7600000000000002</v>
      </c>
      <c r="L13" s="182"/>
      <c r="M13" s="186"/>
      <c r="N13" s="181">
        <f>SUM(N3:N12)</f>
        <v>8.66</v>
      </c>
    </row>
    <row r="14" spans="1:14" x14ac:dyDescent="0.25">
      <c r="A14" s="112"/>
      <c r="B14" s="132"/>
      <c r="C14" s="133"/>
      <c r="D14" s="134"/>
      <c r="E14" s="133"/>
      <c r="F14" s="135"/>
      <c r="G14" s="133"/>
      <c r="H14" s="132"/>
      <c r="I14" s="133"/>
      <c r="J14" s="132"/>
      <c r="K14" s="133"/>
      <c r="L14" s="134"/>
      <c r="M14" s="134"/>
      <c r="N14" s="133"/>
    </row>
    <row r="15" spans="1:14" x14ac:dyDescent="0.25">
      <c r="A15" s="112"/>
      <c r="B15" s="132"/>
      <c r="C15" s="133"/>
      <c r="D15" s="134"/>
      <c r="E15" s="133"/>
      <c r="F15" s="92" t="s">
        <v>32</v>
      </c>
      <c r="G15" s="92"/>
      <c r="H15" s="112"/>
      <c r="I15" s="114">
        <f>N13*4.33</f>
        <v>37.497799999999998</v>
      </c>
      <c r="J15" s="114"/>
      <c r="K15" s="114"/>
      <c r="L15" s="134"/>
      <c r="M15" s="134"/>
      <c r="N15" s="133"/>
    </row>
    <row r="16" spans="1:14" x14ac:dyDescent="0.25">
      <c r="A16" s="92"/>
      <c r="B16" s="92"/>
      <c r="C16" s="92"/>
      <c r="D16" s="92"/>
      <c r="E16" s="92"/>
      <c r="F16" s="92" t="s">
        <v>31</v>
      </c>
      <c r="G16" s="92"/>
      <c r="H16" s="92"/>
      <c r="I16" s="92"/>
      <c r="J16" s="130">
        <v>44866</v>
      </c>
      <c r="K16" s="92"/>
      <c r="L16" s="92"/>
      <c r="M16" s="92"/>
      <c r="N16" s="92"/>
    </row>
    <row r="17" spans="1:14" x14ac:dyDescent="0.25">
      <c r="A17" s="92"/>
      <c r="B17" s="92"/>
      <c r="C17" s="92"/>
      <c r="D17" s="92"/>
      <c r="E17" s="92"/>
      <c r="F17" s="129"/>
      <c r="G17" s="92"/>
      <c r="N17" s="92"/>
    </row>
    <row r="18" spans="1:14" x14ac:dyDescent="0.25">
      <c r="A18" s="92"/>
      <c r="F18" t="s">
        <v>66</v>
      </c>
      <c r="N18" s="92"/>
    </row>
    <row r="20" spans="1:14" x14ac:dyDescent="0.25">
      <c r="F20" t="s">
        <v>69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J25" sqref="J25"/>
    </sheetView>
  </sheetViews>
  <sheetFormatPr baseColWidth="10" defaultRowHeight="15" x14ac:dyDescent="0.25"/>
  <cols>
    <col min="1" max="1" width="7.42578125" customWidth="1"/>
    <col min="3" max="3" width="7.5703125" customWidth="1"/>
    <col min="5" max="5" width="6.85546875" customWidth="1"/>
    <col min="7" max="7" width="7" customWidth="1"/>
    <col min="9" max="9" width="6" customWidth="1"/>
    <col min="11" max="11" width="6.28515625" customWidth="1"/>
    <col min="12" max="12" width="7.140625" customWidth="1"/>
    <col min="13" max="13" width="6.140625" customWidth="1"/>
    <col min="14" max="14" width="7.570312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8">
        <v>10</v>
      </c>
      <c r="B3" s="137" t="s">
        <v>60</v>
      </c>
      <c r="C3" s="138"/>
      <c r="D3" s="137" t="s">
        <v>60</v>
      </c>
      <c r="E3" s="139"/>
      <c r="F3" s="140" t="s">
        <v>60</v>
      </c>
      <c r="G3" s="138"/>
      <c r="H3" s="137" t="s">
        <v>60</v>
      </c>
      <c r="I3" s="138"/>
      <c r="J3" s="137" t="s">
        <v>60</v>
      </c>
      <c r="K3" s="138"/>
      <c r="L3" s="137"/>
      <c r="M3" s="137"/>
      <c r="N3" s="138"/>
    </row>
    <row r="4" spans="1:14" x14ac:dyDescent="0.25">
      <c r="A4" s="143"/>
      <c r="B4" s="142" t="s">
        <v>11</v>
      </c>
      <c r="C4" s="143">
        <v>0.34</v>
      </c>
      <c r="D4" s="142" t="s">
        <v>11</v>
      </c>
      <c r="E4" s="143">
        <v>0.33</v>
      </c>
      <c r="F4" s="142" t="s">
        <v>17</v>
      </c>
      <c r="G4" s="143">
        <v>0.98</v>
      </c>
      <c r="H4" s="142" t="s">
        <v>11</v>
      </c>
      <c r="I4" s="143">
        <v>0.33</v>
      </c>
      <c r="J4" s="142" t="s">
        <v>11</v>
      </c>
      <c r="K4" s="143">
        <v>0.33</v>
      </c>
      <c r="L4" s="142"/>
      <c r="M4" s="142"/>
      <c r="N4" s="143">
        <f t="shared" ref="N4" si="0">C4+E4+G4+I4+K4</f>
        <v>2.31</v>
      </c>
    </row>
    <row r="5" spans="1:14" x14ac:dyDescent="0.25">
      <c r="A5" s="144"/>
      <c r="B5" s="145" t="s">
        <v>61</v>
      </c>
      <c r="C5" s="146"/>
      <c r="D5" s="147"/>
      <c r="E5" s="146"/>
      <c r="F5" s="148" t="s">
        <v>61</v>
      </c>
      <c r="G5" s="149"/>
      <c r="H5" s="147"/>
      <c r="I5" s="150"/>
      <c r="J5" s="145" t="s">
        <v>61</v>
      </c>
      <c r="K5" s="146"/>
      <c r="L5" s="147"/>
      <c r="M5" s="151"/>
      <c r="N5" s="146"/>
    </row>
    <row r="6" spans="1:14" x14ac:dyDescent="0.25">
      <c r="A6" s="143">
        <v>10.7</v>
      </c>
      <c r="B6" s="152" t="s">
        <v>17</v>
      </c>
      <c r="C6" s="153">
        <v>1.1000000000000001</v>
      </c>
      <c r="D6" s="152"/>
      <c r="E6" s="154"/>
      <c r="F6" s="155" t="s">
        <v>11</v>
      </c>
      <c r="G6" s="153">
        <v>0.27</v>
      </c>
      <c r="H6" s="152"/>
      <c r="I6" s="153"/>
      <c r="J6" s="152" t="s">
        <v>17</v>
      </c>
      <c r="K6" s="153">
        <v>1.1000000000000001</v>
      </c>
      <c r="L6" s="152"/>
      <c r="M6" s="152"/>
      <c r="N6" s="153">
        <f>C6+E6+G6+I6+K6+M6</f>
        <v>2.4700000000000002</v>
      </c>
    </row>
    <row r="7" spans="1:14" x14ac:dyDescent="0.25">
      <c r="A7" s="156"/>
      <c r="B7" s="157" t="s">
        <v>62</v>
      </c>
      <c r="C7" s="158"/>
      <c r="D7" s="159"/>
      <c r="E7" s="158"/>
      <c r="F7" s="160"/>
      <c r="G7" s="158"/>
      <c r="H7" s="157" t="s">
        <v>62</v>
      </c>
      <c r="I7" s="161"/>
      <c r="J7" s="160"/>
      <c r="K7" s="158"/>
      <c r="L7" s="162"/>
      <c r="M7" s="162"/>
      <c r="N7" s="158"/>
    </row>
    <row r="8" spans="1:14" x14ac:dyDescent="0.25">
      <c r="A8" s="163">
        <v>5.07</v>
      </c>
      <c r="B8" s="164" t="s">
        <v>11</v>
      </c>
      <c r="C8" s="165">
        <v>0.25</v>
      </c>
      <c r="D8" s="164"/>
      <c r="E8" s="166"/>
      <c r="F8" s="167"/>
      <c r="G8" s="165"/>
      <c r="H8" s="164" t="s">
        <v>17</v>
      </c>
      <c r="I8" s="165">
        <v>0.92</v>
      </c>
      <c r="J8" s="164"/>
      <c r="K8" s="165"/>
      <c r="L8" s="164"/>
      <c r="M8" s="164"/>
      <c r="N8" s="165">
        <f>C8+E8+G8+I8+K8+M8</f>
        <v>1.17</v>
      </c>
    </row>
    <row r="9" spans="1:14" x14ac:dyDescent="0.25">
      <c r="A9" s="138"/>
      <c r="B9" s="168"/>
      <c r="C9" s="138"/>
      <c r="D9" s="169"/>
      <c r="E9" s="138"/>
      <c r="F9" s="170"/>
      <c r="G9" s="138"/>
      <c r="H9" s="170" t="s">
        <v>63</v>
      </c>
      <c r="I9" s="138"/>
      <c r="J9" s="169"/>
      <c r="K9" s="138"/>
      <c r="L9" s="169"/>
      <c r="M9" s="137"/>
      <c r="N9" s="138"/>
    </row>
    <row r="10" spans="1:14" ht="28.5" x14ac:dyDescent="0.25">
      <c r="A10" s="143">
        <v>3.75</v>
      </c>
      <c r="B10" s="171"/>
      <c r="C10" s="143"/>
      <c r="D10" s="172"/>
      <c r="E10" s="143"/>
      <c r="F10" s="173"/>
      <c r="G10" s="143"/>
      <c r="H10" s="174" t="s">
        <v>64</v>
      </c>
      <c r="I10" s="143">
        <v>0.86</v>
      </c>
      <c r="J10" s="172"/>
      <c r="K10" s="143"/>
      <c r="L10" s="172"/>
      <c r="M10" s="142"/>
      <c r="N10" s="143">
        <f>C10+E10+G10+I10+K10+M10</f>
        <v>0.86</v>
      </c>
    </row>
    <row r="11" spans="1:14" x14ac:dyDescent="0.25">
      <c r="A11" s="138"/>
      <c r="B11" s="175" t="s">
        <v>65</v>
      </c>
      <c r="C11" s="139"/>
      <c r="D11" s="175"/>
      <c r="E11" s="139"/>
      <c r="F11" s="175" t="s">
        <v>65</v>
      </c>
      <c r="G11" s="138"/>
      <c r="H11" s="175"/>
      <c r="I11" s="138"/>
      <c r="J11" s="140" t="s">
        <v>65</v>
      </c>
      <c r="K11" s="138"/>
      <c r="L11" s="140"/>
      <c r="M11" s="137"/>
      <c r="N11" s="136"/>
    </row>
    <row r="12" spans="1:14" x14ac:dyDescent="0.25">
      <c r="A12" s="143">
        <v>8</v>
      </c>
      <c r="B12" s="176" t="s">
        <v>22</v>
      </c>
      <c r="C12" s="177">
        <v>0.33</v>
      </c>
      <c r="D12" s="176"/>
      <c r="E12" s="177"/>
      <c r="F12" s="176" t="s">
        <v>17</v>
      </c>
      <c r="G12" s="143">
        <v>1.19</v>
      </c>
      <c r="H12" s="176"/>
      <c r="I12" s="143"/>
      <c r="J12" s="178" t="s">
        <v>11</v>
      </c>
      <c r="K12" s="143">
        <v>0.33</v>
      </c>
      <c r="L12" s="178"/>
      <c r="M12" s="142"/>
      <c r="N12" s="141">
        <f>M12+K12+I12++G12+E12+C12</f>
        <v>1.85</v>
      </c>
    </row>
    <row r="13" spans="1:14" ht="24" x14ac:dyDescent="0.25">
      <c r="A13" s="15"/>
      <c r="B13" s="60" t="s">
        <v>67</v>
      </c>
      <c r="C13" s="187"/>
      <c r="D13" s="60"/>
      <c r="E13" s="59"/>
      <c r="F13" s="58"/>
      <c r="G13" s="188"/>
      <c r="H13" s="60" t="s">
        <v>67</v>
      </c>
      <c r="I13" s="59"/>
      <c r="J13" s="60"/>
      <c r="K13" s="59"/>
      <c r="L13" s="189"/>
      <c r="M13" s="189"/>
      <c r="N13" s="190"/>
    </row>
    <row r="14" spans="1:14" x14ac:dyDescent="0.25">
      <c r="A14" s="26">
        <v>6.5</v>
      </c>
      <c r="B14" s="66" t="s">
        <v>17</v>
      </c>
      <c r="C14" s="68">
        <v>0.75</v>
      </c>
      <c r="D14" s="66"/>
      <c r="E14" s="65"/>
      <c r="F14" s="66"/>
      <c r="G14" s="191"/>
      <c r="H14" s="66" t="s">
        <v>17</v>
      </c>
      <c r="I14" s="65">
        <v>0.75</v>
      </c>
      <c r="J14" s="66"/>
      <c r="K14" s="65"/>
      <c r="L14" s="66"/>
      <c r="M14" s="101"/>
      <c r="N14" s="191">
        <f>C14+E14+G14+I14+K14+M14</f>
        <v>1.5</v>
      </c>
    </row>
    <row r="15" spans="1:14" x14ac:dyDescent="0.25">
      <c r="A15" s="179">
        <f>SUM(A3:A14)</f>
        <v>44.019999999999996</v>
      </c>
      <c r="B15" s="180" t="s">
        <v>9</v>
      </c>
      <c r="C15" s="181">
        <f>SUM(C3:C14)</f>
        <v>2.77</v>
      </c>
      <c r="D15" s="182"/>
      <c r="E15" s="181">
        <f>SUM(E3:E12)</f>
        <v>0.33</v>
      </c>
      <c r="F15" s="183"/>
      <c r="G15" s="181">
        <f>SUM(G3:G14)</f>
        <v>2.44</v>
      </c>
      <c r="H15" s="184"/>
      <c r="I15" s="181">
        <f>SUM(I3:I14)</f>
        <v>2.86</v>
      </c>
      <c r="J15" s="185"/>
      <c r="K15" s="181">
        <f>SUM(K3:K14)</f>
        <v>1.7600000000000002</v>
      </c>
      <c r="L15" s="182"/>
      <c r="M15" s="186"/>
      <c r="N15" s="181">
        <f>SUM(N3:N14)</f>
        <v>10.16</v>
      </c>
    </row>
    <row r="16" spans="1:14" x14ac:dyDescent="0.25">
      <c r="A16" s="112"/>
      <c r="B16" s="132"/>
      <c r="C16" s="133"/>
      <c r="D16" s="134"/>
      <c r="E16" s="133"/>
      <c r="F16" s="135"/>
      <c r="G16" s="133"/>
      <c r="H16" s="132"/>
      <c r="I16" s="133"/>
      <c r="J16" s="132"/>
      <c r="K16" s="133"/>
      <c r="L16" s="134"/>
      <c r="M16" s="134"/>
      <c r="N16" s="133"/>
    </row>
    <row r="17" spans="1:14" x14ac:dyDescent="0.25">
      <c r="A17" s="112"/>
      <c r="B17" s="132"/>
      <c r="C17" s="133"/>
      <c r="D17" s="134"/>
      <c r="E17" s="133"/>
      <c r="F17" s="92" t="s">
        <v>32</v>
      </c>
      <c r="G17" s="92"/>
      <c r="H17" s="112"/>
      <c r="I17" s="114">
        <f>N15*4.33</f>
        <v>43.992800000000003</v>
      </c>
      <c r="J17" s="114"/>
      <c r="K17" s="114"/>
      <c r="L17" s="134"/>
      <c r="M17" s="134"/>
      <c r="N17" s="133"/>
    </row>
    <row r="18" spans="1:14" x14ac:dyDescent="0.25">
      <c r="A18" s="92"/>
      <c r="B18" s="92"/>
      <c r="C18" s="92"/>
      <c r="D18" s="92"/>
      <c r="E18" s="92"/>
      <c r="F18" s="92" t="s">
        <v>31</v>
      </c>
      <c r="G18" s="92"/>
      <c r="H18" s="92"/>
      <c r="I18" s="92"/>
      <c r="J18" s="130">
        <v>44851</v>
      </c>
      <c r="K18" s="92"/>
      <c r="L18" s="92"/>
      <c r="M18" s="92"/>
      <c r="N18" s="92"/>
    </row>
    <row r="19" spans="1:14" x14ac:dyDescent="0.25">
      <c r="A19" s="92"/>
      <c r="B19" s="92"/>
      <c r="C19" s="92"/>
      <c r="D19" s="92"/>
      <c r="E19" s="92"/>
      <c r="F19" s="129"/>
      <c r="G19" s="92"/>
      <c r="N19" s="92"/>
    </row>
    <row r="20" spans="1:14" x14ac:dyDescent="0.25">
      <c r="A20" s="92"/>
      <c r="F20" t="s">
        <v>66</v>
      </c>
      <c r="N20" s="92"/>
    </row>
    <row r="21" spans="1:14" x14ac:dyDescent="0.25">
      <c r="F21" t="s">
        <v>68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O24" sqref="O24:O25"/>
    </sheetView>
  </sheetViews>
  <sheetFormatPr baseColWidth="10" defaultRowHeight="15" x14ac:dyDescent="0.25"/>
  <cols>
    <col min="1" max="1" width="8" customWidth="1"/>
    <col min="3" max="3" width="8.140625" customWidth="1"/>
    <col min="5" max="5" width="6" customWidth="1"/>
    <col min="7" max="7" width="6.42578125" customWidth="1"/>
    <col min="9" max="9" width="6.7109375" customWidth="1"/>
    <col min="11" max="11" width="5" customWidth="1"/>
    <col min="12" max="12" width="7.28515625" customWidth="1"/>
    <col min="13" max="13" width="4.28515625" customWidth="1"/>
    <col min="14" max="14" width="9.710937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8">
        <v>10</v>
      </c>
      <c r="B3" s="137" t="s">
        <v>60</v>
      </c>
      <c r="C3" s="138"/>
      <c r="D3" s="137" t="s">
        <v>60</v>
      </c>
      <c r="E3" s="139"/>
      <c r="F3" s="140" t="s">
        <v>60</v>
      </c>
      <c r="G3" s="138"/>
      <c r="H3" s="137" t="s">
        <v>60</v>
      </c>
      <c r="I3" s="138"/>
      <c r="J3" s="137" t="s">
        <v>60</v>
      </c>
      <c r="K3" s="138"/>
      <c r="L3" s="137"/>
      <c r="M3" s="137"/>
      <c r="N3" s="138"/>
    </row>
    <row r="4" spans="1:14" x14ac:dyDescent="0.25">
      <c r="A4" s="143"/>
      <c r="B4" s="142" t="s">
        <v>11</v>
      </c>
      <c r="C4" s="143">
        <v>0.34</v>
      </c>
      <c r="D4" s="142" t="s">
        <v>11</v>
      </c>
      <c r="E4" s="143">
        <v>0.33</v>
      </c>
      <c r="F4" s="142" t="s">
        <v>17</v>
      </c>
      <c r="G4" s="143">
        <v>0.98</v>
      </c>
      <c r="H4" s="142" t="s">
        <v>11</v>
      </c>
      <c r="I4" s="143">
        <v>0.33</v>
      </c>
      <c r="J4" s="142" t="s">
        <v>11</v>
      </c>
      <c r="K4" s="143">
        <v>0.33</v>
      </c>
      <c r="L4" s="142"/>
      <c r="M4" s="142"/>
      <c r="N4" s="143">
        <f t="shared" ref="N4" si="0">C4+E4+G4+I4+K4</f>
        <v>2.31</v>
      </c>
    </row>
    <row r="5" spans="1:14" x14ac:dyDescent="0.25">
      <c r="A5" s="144"/>
      <c r="B5" s="145" t="s">
        <v>61</v>
      </c>
      <c r="C5" s="146"/>
      <c r="D5" s="147"/>
      <c r="E5" s="146"/>
      <c r="F5" s="148" t="s">
        <v>61</v>
      </c>
      <c r="G5" s="149"/>
      <c r="H5" s="147"/>
      <c r="I5" s="150"/>
      <c r="J5" s="145" t="s">
        <v>61</v>
      </c>
      <c r="K5" s="146"/>
      <c r="L5" s="147"/>
      <c r="M5" s="151"/>
      <c r="N5" s="146"/>
    </row>
    <row r="6" spans="1:14" x14ac:dyDescent="0.25">
      <c r="A6" s="143">
        <v>10.7</v>
      </c>
      <c r="B6" s="152" t="s">
        <v>17</v>
      </c>
      <c r="C6" s="153">
        <v>1.1000000000000001</v>
      </c>
      <c r="D6" s="152"/>
      <c r="E6" s="154"/>
      <c r="F6" s="155" t="s">
        <v>11</v>
      </c>
      <c r="G6" s="153">
        <v>0.27</v>
      </c>
      <c r="H6" s="152"/>
      <c r="I6" s="153"/>
      <c r="J6" s="152" t="s">
        <v>17</v>
      </c>
      <c r="K6" s="153">
        <v>1.1000000000000001</v>
      </c>
      <c r="L6" s="152"/>
      <c r="M6" s="152"/>
      <c r="N6" s="153">
        <f>C6+E6+G6+I6+K6+M6</f>
        <v>2.4700000000000002</v>
      </c>
    </row>
    <row r="7" spans="1:14" x14ac:dyDescent="0.25">
      <c r="A7" s="156"/>
      <c r="B7" s="157" t="s">
        <v>62</v>
      </c>
      <c r="C7" s="158"/>
      <c r="D7" s="159"/>
      <c r="E7" s="158"/>
      <c r="F7" s="160"/>
      <c r="G7" s="158"/>
      <c r="H7" s="157" t="s">
        <v>62</v>
      </c>
      <c r="I7" s="161"/>
      <c r="J7" s="160"/>
      <c r="K7" s="158"/>
      <c r="L7" s="162"/>
      <c r="M7" s="162"/>
      <c r="N7" s="158"/>
    </row>
    <row r="8" spans="1:14" x14ac:dyDescent="0.25">
      <c r="A8" s="163">
        <v>5.07</v>
      </c>
      <c r="B8" s="164" t="s">
        <v>11</v>
      </c>
      <c r="C8" s="165">
        <v>0.25</v>
      </c>
      <c r="D8" s="164"/>
      <c r="E8" s="166"/>
      <c r="F8" s="167"/>
      <c r="G8" s="165"/>
      <c r="H8" s="164" t="s">
        <v>17</v>
      </c>
      <c r="I8" s="165">
        <v>0.92</v>
      </c>
      <c r="J8" s="164"/>
      <c r="K8" s="165"/>
      <c r="L8" s="164"/>
      <c r="M8" s="164"/>
      <c r="N8" s="165">
        <f>C8+E8+G8+I8+K8+M8</f>
        <v>1.17</v>
      </c>
    </row>
    <row r="9" spans="1:14" x14ac:dyDescent="0.25">
      <c r="A9" s="138"/>
      <c r="B9" s="168"/>
      <c r="C9" s="138"/>
      <c r="D9" s="169"/>
      <c r="E9" s="138"/>
      <c r="F9" s="170"/>
      <c r="G9" s="138"/>
      <c r="H9" s="170" t="s">
        <v>63</v>
      </c>
      <c r="I9" s="138"/>
      <c r="J9" s="169"/>
      <c r="K9" s="138"/>
      <c r="L9" s="169"/>
      <c r="M9" s="137"/>
      <c r="N9" s="138"/>
    </row>
    <row r="10" spans="1:14" ht="28.5" x14ac:dyDescent="0.25">
      <c r="A10" s="143">
        <v>3.75</v>
      </c>
      <c r="B10" s="171"/>
      <c r="C10" s="143"/>
      <c r="D10" s="172"/>
      <c r="E10" s="143"/>
      <c r="F10" s="173"/>
      <c r="G10" s="143"/>
      <c r="H10" s="174" t="s">
        <v>64</v>
      </c>
      <c r="I10" s="143">
        <v>0.86</v>
      </c>
      <c r="J10" s="172"/>
      <c r="K10" s="143"/>
      <c r="L10" s="172"/>
      <c r="M10" s="142"/>
      <c r="N10" s="143">
        <f>C10+E10+G10+I10+K10+M10</f>
        <v>0.86</v>
      </c>
    </row>
    <row r="11" spans="1:14" x14ac:dyDescent="0.25">
      <c r="A11" s="138"/>
      <c r="B11" s="175" t="s">
        <v>65</v>
      </c>
      <c r="C11" s="139"/>
      <c r="D11" s="175"/>
      <c r="E11" s="139"/>
      <c r="F11" s="175" t="s">
        <v>65</v>
      </c>
      <c r="G11" s="138"/>
      <c r="H11" s="175"/>
      <c r="I11" s="138"/>
      <c r="J11" s="140" t="s">
        <v>65</v>
      </c>
      <c r="K11" s="138"/>
      <c r="L11" s="140"/>
      <c r="M11" s="137"/>
      <c r="N11" s="136"/>
    </row>
    <row r="12" spans="1:14" x14ac:dyDescent="0.25">
      <c r="A12" s="143">
        <v>8</v>
      </c>
      <c r="B12" s="176" t="s">
        <v>22</v>
      </c>
      <c r="C12" s="177">
        <v>0.33</v>
      </c>
      <c r="D12" s="176"/>
      <c r="E12" s="177"/>
      <c r="F12" s="176" t="s">
        <v>17</v>
      </c>
      <c r="G12" s="143">
        <v>1.19</v>
      </c>
      <c r="H12" s="176"/>
      <c r="I12" s="143"/>
      <c r="J12" s="178" t="s">
        <v>11</v>
      </c>
      <c r="K12" s="143">
        <v>0.33</v>
      </c>
      <c r="L12" s="178"/>
      <c r="M12" s="142"/>
      <c r="N12" s="141">
        <f>M12+K12+I12++G12+E12+C12</f>
        <v>1.85</v>
      </c>
    </row>
    <row r="13" spans="1:14" x14ac:dyDescent="0.25">
      <c r="A13" s="179">
        <f>SUM(A3:A12)</f>
        <v>37.519999999999996</v>
      </c>
      <c r="B13" s="180" t="s">
        <v>9</v>
      </c>
      <c r="C13" s="181">
        <f>SUM(C3:C12)</f>
        <v>2.02</v>
      </c>
      <c r="D13" s="182"/>
      <c r="E13" s="181">
        <f>SUM(E3:E12)</f>
        <v>0.33</v>
      </c>
      <c r="F13" s="183"/>
      <c r="G13" s="181">
        <f>SUM(G3:G12)</f>
        <v>2.44</v>
      </c>
      <c r="H13" s="184"/>
      <c r="I13" s="181">
        <f>SUM(I3:I12)</f>
        <v>2.11</v>
      </c>
      <c r="J13" s="185"/>
      <c r="K13" s="181">
        <f>SUM(K3:K12)</f>
        <v>1.7600000000000002</v>
      </c>
      <c r="L13" s="182"/>
      <c r="M13" s="186"/>
      <c r="N13" s="181">
        <f>SUM(N3:N12)</f>
        <v>8.66</v>
      </c>
    </row>
    <row r="14" spans="1:14" x14ac:dyDescent="0.25">
      <c r="A14" s="112"/>
      <c r="B14" s="132"/>
      <c r="C14" s="133"/>
      <c r="D14" s="134"/>
      <c r="E14" s="133"/>
      <c r="F14" s="135"/>
      <c r="G14" s="133"/>
      <c r="H14" s="132"/>
      <c r="I14" s="133"/>
      <c r="J14" s="132"/>
      <c r="K14" s="133"/>
      <c r="L14" s="134"/>
      <c r="M14" s="134"/>
      <c r="N14" s="133"/>
    </row>
    <row r="15" spans="1:14" x14ac:dyDescent="0.25">
      <c r="A15" s="112"/>
      <c r="B15" s="132"/>
      <c r="C15" s="133"/>
      <c r="D15" s="134"/>
      <c r="E15" s="133"/>
      <c r="F15" s="92" t="s">
        <v>32</v>
      </c>
      <c r="G15" s="92"/>
      <c r="H15" s="112"/>
      <c r="I15" s="114">
        <f>N13*4.33</f>
        <v>37.497799999999998</v>
      </c>
      <c r="J15" s="114"/>
      <c r="K15" s="114"/>
      <c r="L15" s="134"/>
      <c r="M15" s="134"/>
      <c r="N15" s="133"/>
    </row>
    <row r="16" spans="1:14" x14ac:dyDescent="0.25">
      <c r="A16" s="92"/>
      <c r="B16" s="92"/>
      <c r="C16" s="92"/>
      <c r="D16" s="92"/>
      <c r="E16" s="92"/>
      <c r="F16" s="92" t="s">
        <v>31</v>
      </c>
      <c r="G16" s="92"/>
      <c r="H16" s="92"/>
      <c r="I16" s="92"/>
      <c r="J16" s="130">
        <v>44837</v>
      </c>
      <c r="K16" s="92"/>
      <c r="L16" s="92"/>
      <c r="M16" s="92"/>
      <c r="N16" s="92"/>
    </row>
    <row r="17" spans="1:14" x14ac:dyDescent="0.25">
      <c r="A17" s="92"/>
      <c r="B17" s="92"/>
      <c r="C17" s="92"/>
      <c r="D17" s="92"/>
      <c r="E17" s="92"/>
      <c r="F17" s="129"/>
      <c r="G17" s="92"/>
      <c r="N17" s="92"/>
    </row>
    <row r="18" spans="1:14" x14ac:dyDescent="0.25">
      <c r="A18" s="92"/>
      <c r="F18" t="s">
        <v>66</v>
      </c>
      <c r="N18" s="92"/>
    </row>
    <row r="20" spans="1:14" ht="15" customHeight="1" x14ac:dyDescent="0.25"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  <row r="21" spans="1:14" x14ac:dyDescent="0.25"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</row>
  </sheetData>
  <mergeCells count="2">
    <mergeCell ref="C20:N20"/>
    <mergeCell ref="C21:N21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L17" sqref="L17"/>
    </sheetView>
  </sheetViews>
  <sheetFormatPr baseColWidth="10" defaultRowHeight="15" x14ac:dyDescent="0.25"/>
  <cols>
    <col min="1" max="1" width="8" customWidth="1"/>
    <col min="3" max="3" width="8.140625" customWidth="1"/>
    <col min="5" max="5" width="6" customWidth="1"/>
    <col min="7" max="7" width="6.42578125" customWidth="1"/>
    <col min="9" max="9" width="6.7109375" customWidth="1"/>
    <col min="11" max="11" width="5" customWidth="1"/>
    <col min="12" max="12" width="7.28515625" customWidth="1"/>
    <col min="13" max="13" width="4.28515625" customWidth="1"/>
    <col min="14" max="14" width="9.710937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9">
        <v>6.68</v>
      </c>
      <c r="B3" s="62"/>
      <c r="C3" s="52"/>
      <c r="D3" s="62" t="s">
        <v>57</v>
      </c>
      <c r="E3" s="124">
        <v>1.54</v>
      </c>
      <c r="F3" s="53"/>
      <c r="G3" s="52"/>
      <c r="H3" s="62"/>
      <c r="I3" s="52"/>
      <c r="J3" s="62"/>
      <c r="K3" s="52"/>
      <c r="L3" s="54"/>
      <c r="M3" s="54"/>
      <c r="N3" s="52">
        <f>E3</f>
        <v>1.54</v>
      </c>
    </row>
    <row r="4" spans="1:14" ht="36.75" x14ac:dyDescent="0.25">
      <c r="A4" s="43"/>
      <c r="B4" s="45"/>
      <c r="C4" s="57"/>
      <c r="D4" s="47" t="s">
        <v>59</v>
      </c>
      <c r="E4" s="102"/>
      <c r="F4" s="47"/>
      <c r="G4" s="57"/>
      <c r="H4" s="47"/>
      <c r="I4" s="57"/>
      <c r="J4" s="45"/>
      <c r="K4" s="57"/>
      <c r="L4" s="45"/>
      <c r="M4" s="45"/>
      <c r="N4" s="41"/>
    </row>
    <row r="5" spans="1:14" x14ac:dyDescent="0.25">
      <c r="A5" s="127">
        <f>SUM(A3:A4)</f>
        <v>6.68</v>
      </c>
      <c r="B5" s="43" t="s">
        <v>9</v>
      </c>
      <c r="C5" s="126">
        <f>SUM(C3:C4)</f>
        <v>0</v>
      </c>
      <c r="D5" s="128"/>
      <c r="E5" s="126">
        <f>SUM(E3:E4)</f>
        <v>1.54</v>
      </c>
      <c r="F5" s="67"/>
      <c r="G5" s="126">
        <f>SUM(G3:G4)</f>
        <v>0</v>
      </c>
      <c r="H5" s="43"/>
      <c r="I5" s="126">
        <f>SUM(I3:I4)</f>
        <v>0</v>
      </c>
      <c r="J5" s="43"/>
      <c r="K5" s="126">
        <f>SUM(K4:K4)</f>
        <v>0</v>
      </c>
      <c r="L5" s="128"/>
      <c r="M5" s="128">
        <f>SUM(M3:M4)</f>
        <v>0</v>
      </c>
      <c r="N5" s="126">
        <f>SUM(N3:N4)</f>
        <v>1.54</v>
      </c>
    </row>
    <row r="6" spans="1:14" x14ac:dyDescent="0.25">
      <c r="A6" s="92"/>
      <c r="B6" s="92"/>
      <c r="C6" s="92"/>
      <c r="D6" s="92"/>
      <c r="E6" s="92"/>
      <c r="F6" s="93"/>
      <c r="G6" s="92"/>
      <c r="H6" s="92"/>
      <c r="I6" s="92"/>
      <c r="J6" s="112"/>
      <c r="K6" s="92"/>
      <c r="L6" s="92"/>
      <c r="M6" s="92"/>
      <c r="N6" s="92"/>
    </row>
    <row r="7" spans="1:14" x14ac:dyDescent="0.25">
      <c r="A7" s="92"/>
      <c r="B7" s="92"/>
      <c r="C7" s="92"/>
      <c r="D7" s="92"/>
      <c r="E7" s="92"/>
      <c r="F7" s="129"/>
      <c r="G7" s="92"/>
      <c r="H7" s="92" t="s">
        <v>32</v>
      </c>
      <c r="I7" s="92"/>
      <c r="J7" s="112"/>
      <c r="K7" s="114">
        <f>N5*4.33</f>
        <v>6.6682000000000006</v>
      </c>
      <c r="L7" s="114"/>
      <c r="M7" s="114"/>
      <c r="N7" s="92"/>
    </row>
    <row r="8" spans="1:14" x14ac:dyDescent="0.25">
      <c r="A8" s="92"/>
      <c r="B8" s="92" t="s">
        <v>31</v>
      </c>
      <c r="C8" s="92"/>
      <c r="D8" s="92"/>
      <c r="E8" s="92"/>
      <c r="F8" s="130">
        <v>44820</v>
      </c>
      <c r="G8" s="92"/>
      <c r="H8" s="92"/>
      <c r="I8" s="131">
        <f>N5</f>
        <v>1.54</v>
      </c>
      <c r="J8" s="92"/>
      <c r="K8" s="92"/>
      <c r="L8" s="92"/>
      <c r="M8" s="92"/>
      <c r="N8" s="92"/>
    </row>
    <row r="11" spans="1:14" x14ac:dyDescent="0.25">
      <c r="E11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1" max="1" width="7" customWidth="1"/>
    <col min="3" max="3" width="6.5703125" customWidth="1"/>
    <col min="5" max="5" width="6.7109375" customWidth="1"/>
    <col min="6" max="6" width="15.28515625" customWidth="1"/>
    <col min="7" max="7" width="6.28515625" customWidth="1"/>
    <col min="9" max="9" width="6.85546875" customWidth="1"/>
    <col min="10" max="10" width="15" customWidth="1"/>
    <col min="11" max="11" width="5.7109375" customWidth="1"/>
    <col min="12" max="12" width="6" customWidth="1"/>
    <col min="13" max="13" width="6.5703125" customWidth="1"/>
    <col min="14" max="14" width="7.570312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9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9"/>
      <c r="B3" s="36" t="s">
        <v>49</v>
      </c>
      <c r="C3" s="41"/>
      <c r="D3" s="39" t="s">
        <v>49</v>
      </c>
      <c r="E3" s="77"/>
      <c r="F3" s="39" t="s">
        <v>49</v>
      </c>
      <c r="G3" s="41"/>
      <c r="H3" s="39" t="s">
        <v>49</v>
      </c>
      <c r="I3" s="41"/>
      <c r="J3" s="39" t="s">
        <v>49</v>
      </c>
      <c r="K3" s="52"/>
      <c r="L3" s="54"/>
      <c r="M3" s="54"/>
      <c r="N3" s="52"/>
    </row>
    <row r="4" spans="1:14" x14ac:dyDescent="0.25">
      <c r="A4" s="43">
        <v>16</v>
      </c>
      <c r="B4" s="78" t="s">
        <v>50</v>
      </c>
      <c r="C4" s="57">
        <v>0.5</v>
      </c>
      <c r="D4" s="56" t="s">
        <v>11</v>
      </c>
      <c r="E4" s="48">
        <v>0.33</v>
      </c>
      <c r="F4" s="56" t="s">
        <v>11</v>
      </c>
      <c r="G4" s="57">
        <v>0.33</v>
      </c>
      <c r="H4" s="56" t="s">
        <v>17</v>
      </c>
      <c r="I4" s="57">
        <v>2.0299999999999998</v>
      </c>
      <c r="J4" s="56" t="s">
        <v>50</v>
      </c>
      <c r="K4" s="57">
        <v>0.5</v>
      </c>
      <c r="L4" s="47"/>
      <c r="M4" s="45"/>
      <c r="N4" s="57">
        <f>C4+E4+G4+I4+K4+M4</f>
        <v>3.69</v>
      </c>
    </row>
    <row r="5" spans="1:14" ht="18" customHeight="1" x14ac:dyDescent="0.25">
      <c r="A5" s="49"/>
      <c r="B5" s="36" t="s">
        <v>51</v>
      </c>
      <c r="C5" s="41"/>
      <c r="D5" s="39" t="s">
        <v>51</v>
      </c>
      <c r="E5" s="77"/>
      <c r="F5" s="39" t="s">
        <v>51</v>
      </c>
      <c r="G5" s="41"/>
      <c r="H5" s="39" t="s">
        <v>51</v>
      </c>
      <c r="I5" s="41"/>
      <c r="J5" s="39" t="s">
        <v>51</v>
      </c>
      <c r="K5" s="52"/>
      <c r="L5" s="54"/>
      <c r="M5" s="54"/>
      <c r="N5" s="52"/>
    </row>
    <row r="6" spans="1:14" ht="24.75" x14ac:dyDescent="0.25">
      <c r="A6" s="43">
        <v>16</v>
      </c>
      <c r="B6" s="78" t="s">
        <v>17</v>
      </c>
      <c r="C6" s="57">
        <v>2.0299999999999998</v>
      </c>
      <c r="D6" s="56" t="s">
        <v>11</v>
      </c>
      <c r="E6" s="48">
        <v>0.33</v>
      </c>
      <c r="F6" s="56" t="s">
        <v>52</v>
      </c>
      <c r="G6" s="57">
        <v>0.5</v>
      </c>
      <c r="H6" s="56" t="s">
        <v>11</v>
      </c>
      <c r="I6" s="57">
        <v>0.33</v>
      </c>
      <c r="J6" s="56" t="s">
        <v>52</v>
      </c>
      <c r="K6" s="57">
        <v>0.5</v>
      </c>
      <c r="L6" s="47"/>
      <c r="M6" s="45"/>
      <c r="N6" s="57">
        <f>C6+E6+G6+I6+K6+M6</f>
        <v>3.69</v>
      </c>
    </row>
    <row r="7" spans="1:14" x14ac:dyDescent="0.25">
      <c r="A7" s="49"/>
      <c r="B7" s="36" t="s">
        <v>53</v>
      </c>
      <c r="C7" s="52"/>
      <c r="D7" s="39" t="s">
        <v>53</v>
      </c>
      <c r="E7" s="52"/>
      <c r="F7" s="39" t="s">
        <v>53</v>
      </c>
      <c r="G7" s="52"/>
      <c r="H7" s="39" t="s">
        <v>53</v>
      </c>
      <c r="I7" s="124"/>
      <c r="J7" s="39" t="s">
        <v>53</v>
      </c>
      <c r="K7" s="52"/>
      <c r="L7" s="54"/>
      <c r="M7" s="54"/>
      <c r="N7" s="52"/>
    </row>
    <row r="8" spans="1:14" x14ac:dyDescent="0.25">
      <c r="A8" s="43">
        <v>13</v>
      </c>
      <c r="B8" s="21" t="s">
        <v>11</v>
      </c>
      <c r="C8" s="57">
        <v>0.33</v>
      </c>
      <c r="D8" s="45" t="s">
        <v>17</v>
      </c>
      <c r="E8" s="102">
        <v>1.68</v>
      </c>
      <c r="F8" s="47" t="s">
        <v>11</v>
      </c>
      <c r="G8" s="57">
        <v>0.33</v>
      </c>
      <c r="H8" s="45" t="s">
        <v>11</v>
      </c>
      <c r="I8" s="57">
        <v>0.33</v>
      </c>
      <c r="J8" s="45" t="s">
        <v>11</v>
      </c>
      <c r="K8" s="57">
        <v>0.33</v>
      </c>
      <c r="L8" s="45"/>
      <c r="M8" s="45"/>
      <c r="N8" s="57">
        <f>C8+E8+G8+I8+K8+M8</f>
        <v>3</v>
      </c>
    </row>
    <row r="9" spans="1:14" x14ac:dyDescent="0.25">
      <c r="A9" s="123">
        <f>SUM(A3:A8)</f>
        <v>45</v>
      </c>
      <c r="B9" s="109" t="s">
        <v>9</v>
      </c>
      <c r="C9" s="123">
        <f>SUM(C3:C8)</f>
        <v>2.86</v>
      </c>
      <c r="D9" s="85"/>
      <c r="E9" s="123">
        <f>SUM(E3:E8)</f>
        <v>2.34</v>
      </c>
      <c r="F9" s="110"/>
      <c r="G9" s="123">
        <f>SUM(G3:G8)</f>
        <v>1.1600000000000001</v>
      </c>
      <c r="H9" s="109"/>
      <c r="I9" s="123">
        <f>SUM(I3:I8)</f>
        <v>2.69</v>
      </c>
      <c r="J9" s="109"/>
      <c r="K9" s="123">
        <f>SUM(K3:K8)</f>
        <v>1.33</v>
      </c>
      <c r="L9" s="111"/>
      <c r="M9" s="108">
        <f>SUM(M3:M8)</f>
        <v>0</v>
      </c>
      <c r="N9" s="108">
        <f>SUM(N3:N8)</f>
        <v>10.379999999999999</v>
      </c>
    </row>
    <row r="10" spans="1:14" x14ac:dyDescent="0.25">
      <c r="A10" s="92"/>
      <c r="B10" s="92" t="s">
        <v>31</v>
      </c>
      <c r="C10" s="92"/>
      <c r="D10" s="92"/>
      <c r="E10" s="92"/>
      <c r="F10" s="93"/>
      <c r="G10" s="92"/>
      <c r="H10" s="92"/>
      <c r="I10" s="92"/>
      <c r="J10" s="112"/>
      <c r="K10" s="92"/>
      <c r="L10" s="92"/>
      <c r="M10" s="92"/>
      <c r="N10" s="92"/>
    </row>
    <row r="11" spans="1:14" x14ac:dyDescent="0.25">
      <c r="A11" s="92"/>
      <c r="B11" s="92" t="s">
        <v>33</v>
      </c>
      <c r="C11" s="92"/>
      <c r="D11" s="92" t="str">
        <f>B1</f>
        <v>IRAIDA GISSET VERA BARRIO</v>
      </c>
      <c r="E11" s="92"/>
      <c r="F11" s="113" t="s">
        <v>54</v>
      </c>
      <c r="G11" s="92"/>
      <c r="H11" s="92" t="s">
        <v>32</v>
      </c>
      <c r="I11" s="92"/>
      <c r="J11" s="112"/>
      <c r="K11" s="114">
        <f>N9*4.33</f>
        <v>44.945399999999999</v>
      </c>
      <c r="L11" s="114"/>
      <c r="M11" s="114"/>
      <c r="N11" s="92"/>
    </row>
    <row r="13" spans="1:14" x14ac:dyDescent="0.25">
      <c r="F13" t="s">
        <v>55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I27" sqref="I27"/>
    </sheetView>
  </sheetViews>
  <sheetFormatPr baseColWidth="10" defaultRowHeight="15" x14ac:dyDescent="0.25"/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9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95"/>
      <c r="B3" s="100" t="s">
        <v>37</v>
      </c>
      <c r="C3" s="41"/>
      <c r="D3" s="100" t="s">
        <v>37</v>
      </c>
      <c r="E3" s="41"/>
      <c r="F3" s="100" t="s">
        <v>37</v>
      </c>
      <c r="G3" s="41"/>
      <c r="H3" s="100" t="s">
        <v>37</v>
      </c>
      <c r="I3" s="37"/>
      <c r="J3" s="100" t="s">
        <v>37</v>
      </c>
      <c r="K3" s="41"/>
      <c r="L3" s="100"/>
      <c r="M3" s="37"/>
      <c r="N3" s="41"/>
    </row>
    <row r="4" spans="1:14" x14ac:dyDescent="0.25">
      <c r="A4" s="101">
        <v>14.2</v>
      </c>
      <c r="B4" s="47" t="s">
        <v>22</v>
      </c>
      <c r="C4" s="57">
        <v>0.33</v>
      </c>
      <c r="D4" s="47" t="s">
        <v>17</v>
      </c>
      <c r="E4" s="102">
        <v>1.96</v>
      </c>
      <c r="F4" s="47" t="s">
        <v>11</v>
      </c>
      <c r="G4" s="102">
        <v>0.33</v>
      </c>
      <c r="H4" s="47" t="s">
        <v>22</v>
      </c>
      <c r="I4" s="46">
        <v>0.33</v>
      </c>
      <c r="J4" s="45" t="s">
        <v>11</v>
      </c>
      <c r="K4" s="102">
        <v>0.33</v>
      </c>
      <c r="L4" s="45"/>
      <c r="M4" s="26"/>
      <c r="N4" s="103">
        <f>M4+K4+I4+G4+E4+C4</f>
        <v>3.2800000000000002</v>
      </c>
    </row>
    <row r="5" spans="1:14" x14ac:dyDescent="0.25">
      <c r="A5" s="104"/>
      <c r="B5" s="11"/>
      <c r="C5" s="8"/>
      <c r="D5" s="9"/>
      <c r="E5" s="105"/>
      <c r="F5" s="11" t="s">
        <v>38</v>
      </c>
      <c r="G5" s="13"/>
      <c r="H5" s="9"/>
      <c r="I5" s="12"/>
      <c r="J5" s="11"/>
      <c r="K5" s="8"/>
      <c r="L5" s="14"/>
      <c r="M5" s="15"/>
      <c r="N5" s="98"/>
    </row>
    <row r="6" spans="1:14" ht="23.25" x14ac:dyDescent="0.25">
      <c r="A6" s="106">
        <v>2.5</v>
      </c>
      <c r="B6" s="21"/>
      <c r="C6" s="18"/>
      <c r="D6" s="19"/>
      <c r="E6" s="107"/>
      <c r="F6" s="21" t="s">
        <v>39</v>
      </c>
      <c r="G6" s="24">
        <v>0.57999999999999996</v>
      </c>
      <c r="H6" s="19"/>
      <c r="I6" s="22"/>
      <c r="J6" s="21"/>
      <c r="K6" s="18"/>
      <c r="L6" s="25"/>
      <c r="M6" s="26"/>
      <c r="N6" s="103">
        <f>K6+I6+G6+E6+C6</f>
        <v>0.57999999999999996</v>
      </c>
    </row>
    <row r="7" spans="1:14" x14ac:dyDescent="0.25">
      <c r="A7" s="49"/>
      <c r="B7" s="39" t="s">
        <v>42</v>
      </c>
      <c r="C7" s="42"/>
      <c r="D7" s="39" t="s">
        <v>42</v>
      </c>
      <c r="E7" s="77"/>
      <c r="F7" s="39" t="s">
        <v>42</v>
      </c>
      <c r="G7" s="41"/>
      <c r="H7" s="39" t="s">
        <v>42</v>
      </c>
      <c r="I7" s="37"/>
      <c r="J7" s="39" t="s">
        <v>42</v>
      </c>
      <c r="K7" s="15"/>
      <c r="L7" s="54"/>
      <c r="M7" s="15"/>
      <c r="N7" s="54"/>
    </row>
    <row r="8" spans="1:14" x14ac:dyDescent="0.25">
      <c r="A8" s="43">
        <v>10</v>
      </c>
      <c r="B8" s="45" t="s">
        <v>11</v>
      </c>
      <c r="C8" s="45">
        <v>0.33</v>
      </c>
      <c r="D8" s="45" t="s">
        <v>11</v>
      </c>
      <c r="E8" s="57">
        <v>0.33</v>
      </c>
      <c r="F8" s="47" t="s">
        <v>11</v>
      </c>
      <c r="G8" s="57">
        <v>0.33</v>
      </c>
      <c r="H8" s="45" t="s">
        <v>11</v>
      </c>
      <c r="I8" s="26">
        <v>0.33</v>
      </c>
      <c r="J8" s="47" t="s">
        <v>17</v>
      </c>
      <c r="K8" s="26">
        <v>0.99</v>
      </c>
      <c r="L8" s="47"/>
      <c r="M8" s="26"/>
      <c r="N8" s="45">
        <f>C8+E8+G8+I8+K8+M8</f>
        <v>2.31</v>
      </c>
    </row>
    <row r="9" spans="1:14" x14ac:dyDescent="0.25">
      <c r="A9" s="122"/>
      <c r="B9" s="51" t="s">
        <v>43</v>
      </c>
      <c r="C9" s="54"/>
      <c r="D9" s="51" t="s">
        <v>43</v>
      </c>
      <c r="E9" s="124"/>
      <c r="F9" s="51" t="s">
        <v>43</v>
      </c>
      <c r="G9" s="124"/>
      <c r="H9" s="51" t="s">
        <v>43</v>
      </c>
      <c r="I9" s="72"/>
      <c r="J9" s="51" t="s">
        <v>43</v>
      </c>
      <c r="K9" s="72"/>
      <c r="L9" s="53"/>
      <c r="M9" s="15"/>
      <c r="N9" s="54"/>
    </row>
    <row r="10" spans="1:14" x14ac:dyDescent="0.25">
      <c r="A10" s="121">
        <v>13.75</v>
      </c>
      <c r="B10" s="56" t="s">
        <v>11</v>
      </c>
      <c r="C10" s="45">
        <v>0.33</v>
      </c>
      <c r="D10" s="56" t="s">
        <v>11</v>
      </c>
      <c r="E10" s="48">
        <v>0.33</v>
      </c>
      <c r="F10" s="56" t="s">
        <v>11</v>
      </c>
      <c r="G10" s="48">
        <v>0.33</v>
      </c>
      <c r="H10" s="56" t="s">
        <v>17</v>
      </c>
      <c r="I10" s="67">
        <v>1.85</v>
      </c>
      <c r="J10" s="56" t="s">
        <v>11</v>
      </c>
      <c r="K10" s="67">
        <v>0.33</v>
      </c>
      <c r="L10" s="47"/>
      <c r="M10" s="26"/>
      <c r="N10" s="45">
        <f>K10+I10+G10+E10+C10</f>
        <v>3.1700000000000004</v>
      </c>
    </row>
    <row r="11" spans="1:14" ht="24.75" x14ac:dyDescent="0.25">
      <c r="A11" s="122"/>
      <c r="B11" s="51" t="s">
        <v>44</v>
      </c>
      <c r="C11" s="54"/>
      <c r="D11" s="51"/>
      <c r="E11" s="124"/>
      <c r="F11" s="51" t="s">
        <v>45</v>
      </c>
      <c r="G11" s="124"/>
      <c r="H11" s="51"/>
      <c r="I11" s="72"/>
      <c r="J11" s="51" t="s">
        <v>46</v>
      </c>
      <c r="K11" s="72"/>
      <c r="L11" s="53"/>
      <c r="M11" s="15"/>
      <c r="N11" s="54"/>
    </row>
    <row r="12" spans="1:14" x14ac:dyDescent="0.25">
      <c r="A12" s="121">
        <v>11.5</v>
      </c>
      <c r="B12" s="56" t="s">
        <v>17</v>
      </c>
      <c r="C12" s="45">
        <v>0.88</v>
      </c>
      <c r="D12" s="56"/>
      <c r="E12" s="48"/>
      <c r="F12" s="56" t="s">
        <v>17</v>
      </c>
      <c r="G12" s="48">
        <v>0.88</v>
      </c>
      <c r="H12" s="56"/>
      <c r="I12" s="67"/>
      <c r="J12" s="56" t="s">
        <v>17</v>
      </c>
      <c r="K12" s="67">
        <v>0.89</v>
      </c>
      <c r="L12" s="47"/>
      <c r="M12" s="26"/>
      <c r="N12" s="45">
        <f>K12+G12+C12</f>
        <v>2.65</v>
      </c>
    </row>
    <row r="13" spans="1:14" ht="24.75" x14ac:dyDescent="0.25">
      <c r="A13" s="49"/>
      <c r="B13" s="39" t="s">
        <v>47</v>
      </c>
      <c r="C13" s="42"/>
      <c r="D13" s="96"/>
      <c r="E13" s="77"/>
      <c r="F13" s="42"/>
      <c r="G13" s="41"/>
      <c r="H13" s="39" t="s">
        <v>47</v>
      </c>
      <c r="I13" s="37"/>
      <c r="J13" s="96"/>
      <c r="K13" s="40"/>
      <c r="L13" s="39"/>
      <c r="M13" s="15"/>
      <c r="N13" s="54"/>
    </row>
    <row r="14" spans="1:14" x14ac:dyDescent="0.25">
      <c r="A14" s="43">
        <v>8</v>
      </c>
      <c r="B14" s="56" t="s">
        <v>17</v>
      </c>
      <c r="C14" s="45">
        <v>0.92</v>
      </c>
      <c r="D14" s="47"/>
      <c r="E14" s="48"/>
      <c r="F14" s="45"/>
      <c r="G14" s="57"/>
      <c r="H14" s="56" t="s">
        <v>17</v>
      </c>
      <c r="I14" s="26">
        <v>0.92</v>
      </c>
      <c r="J14" s="47"/>
      <c r="K14" s="67"/>
      <c r="L14" s="47"/>
      <c r="M14" s="26"/>
      <c r="N14" s="45">
        <f>C14+E14+G14+I14+K14+M14</f>
        <v>1.84</v>
      </c>
    </row>
    <row r="15" spans="1:14" ht="24.75" x14ac:dyDescent="0.25">
      <c r="A15" s="49"/>
      <c r="B15" s="51" t="s">
        <v>48</v>
      </c>
      <c r="C15" s="54"/>
      <c r="D15" s="51" t="s">
        <v>48</v>
      </c>
      <c r="E15" s="124"/>
      <c r="F15" s="51" t="s">
        <v>48</v>
      </c>
      <c r="G15" s="52"/>
      <c r="H15" s="51" t="s">
        <v>48</v>
      </c>
      <c r="I15" s="15"/>
      <c r="J15" s="51" t="s">
        <v>48</v>
      </c>
      <c r="K15" s="72"/>
      <c r="L15" s="51" t="s">
        <v>48</v>
      </c>
      <c r="M15" s="15"/>
      <c r="N15" s="54"/>
    </row>
    <row r="16" spans="1:14" x14ac:dyDescent="0.25">
      <c r="A16" s="43">
        <v>19</v>
      </c>
      <c r="B16" s="56" t="s">
        <v>11</v>
      </c>
      <c r="C16" s="45">
        <v>0.5</v>
      </c>
      <c r="D16" s="47" t="s">
        <v>11</v>
      </c>
      <c r="E16" s="48">
        <v>0.5</v>
      </c>
      <c r="F16" s="45" t="s">
        <v>17</v>
      </c>
      <c r="G16" s="57">
        <v>1.89</v>
      </c>
      <c r="H16" s="56" t="s">
        <v>11</v>
      </c>
      <c r="I16" s="26">
        <v>0.5</v>
      </c>
      <c r="J16" s="47" t="s">
        <v>11</v>
      </c>
      <c r="K16" s="67">
        <v>0.5</v>
      </c>
      <c r="L16" s="47" t="s">
        <v>22</v>
      </c>
      <c r="M16" s="26">
        <v>0.5</v>
      </c>
      <c r="N16" s="45">
        <f>C16+E16+G16+I16+K16+M16</f>
        <v>4.3899999999999997</v>
      </c>
    </row>
    <row r="17" spans="1:14" x14ac:dyDescent="0.25">
      <c r="A17" s="108">
        <f>SUM(A3:A16)</f>
        <v>78.95</v>
      </c>
      <c r="B17" s="109" t="s">
        <v>9</v>
      </c>
      <c r="C17" s="108">
        <f>SUM(C3:C16)</f>
        <v>3.29</v>
      </c>
      <c r="D17" s="85"/>
      <c r="E17" s="108">
        <f>SUM(E3:E16)</f>
        <v>3.12</v>
      </c>
      <c r="F17" s="110"/>
      <c r="G17" s="108">
        <f>SUM(G3:G16)</f>
        <v>4.34</v>
      </c>
      <c r="H17" s="109"/>
      <c r="I17" s="108">
        <f>SUM(I3:I16)</f>
        <v>3.93</v>
      </c>
      <c r="J17" s="109"/>
      <c r="K17" s="108">
        <f>SUM(K3:K16)</f>
        <v>3.04</v>
      </c>
      <c r="L17" s="111"/>
      <c r="M17" s="108">
        <f>SUM(M3:M16)</f>
        <v>0.5</v>
      </c>
      <c r="N17" s="108">
        <f>SUM(N3:N16)</f>
        <v>18.22</v>
      </c>
    </row>
    <row r="18" spans="1:14" x14ac:dyDescent="0.25">
      <c r="A18" s="92"/>
      <c r="B18" s="92" t="s">
        <v>31</v>
      </c>
      <c r="C18" s="92"/>
      <c r="D18" s="92"/>
      <c r="E18" s="92"/>
      <c r="F18" s="93"/>
      <c r="G18" s="92"/>
      <c r="H18" s="92"/>
      <c r="I18" s="92"/>
      <c r="J18" s="112"/>
      <c r="K18" s="92"/>
      <c r="L18" s="92"/>
      <c r="M18" s="92"/>
      <c r="N18" s="92"/>
    </row>
    <row r="19" spans="1:14" x14ac:dyDescent="0.25">
      <c r="A19" s="92"/>
      <c r="B19" s="92" t="s">
        <v>33</v>
      </c>
      <c r="C19" s="92"/>
      <c r="D19" s="92" t="str">
        <f>B1</f>
        <v>IRAIDA GISSET VERA BARRIO</v>
      </c>
      <c r="E19" s="92"/>
      <c r="F19" s="113" t="s">
        <v>41</v>
      </c>
      <c r="G19" s="92"/>
      <c r="H19" s="92" t="s">
        <v>32</v>
      </c>
      <c r="I19" s="92"/>
      <c r="J19" s="112"/>
      <c r="K19" s="114">
        <f>N17*4.33</f>
        <v>78.892600000000002</v>
      </c>
      <c r="L19" s="114"/>
      <c r="M19" s="114"/>
      <c r="N19" s="92"/>
    </row>
    <row r="22" spans="1:14" x14ac:dyDescent="0.25">
      <c r="F22" t="s">
        <v>56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5" x14ac:dyDescent="0.25"/>
  <cols>
    <col min="1" max="1" width="5.85546875" customWidth="1"/>
    <col min="2" max="2" width="18.5703125" customWidth="1"/>
    <col min="3" max="3" width="4.85546875" customWidth="1"/>
    <col min="4" max="4" width="16.42578125" customWidth="1"/>
    <col min="5" max="5" width="4.85546875" customWidth="1"/>
    <col min="6" max="6" width="17.28515625" customWidth="1"/>
    <col min="7" max="7" width="5" customWidth="1"/>
    <col min="8" max="8" width="17.42578125" customWidth="1"/>
    <col min="9" max="9" width="5" customWidth="1"/>
    <col min="10" max="10" width="15.42578125" customWidth="1"/>
    <col min="11" max="11" width="5.42578125" customWidth="1"/>
    <col min="12" max="12" width="12.28515625" customWidth="1"/>
    <col min="13" max="13" width="3.7109375" customWidth="1"/>
    <col min="14" max="14" width="7.2851562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9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15"/>
      <c r="B3" s="116" t="s">
        <v>40</v>
      </c>
      <c r="C3" s="117"/>
      <c r="D3" s="116" t="s">
        <v>40</v>
      </c>
      <c r="E3" s="117"/>
      <c r="F3" s="116" t="s">
        <v>40</v>
      </c>
      <c r="G3" s="117"/>
      <c r="H3" s="116" t="s">
        <v>40</v>
      </c>
      <c r="I3" s="117"/>
      <c r="J3" s="116" t="s">
        <v>40</v>
      </c>
      <c r="K3" s="117"/>
      <c r="L3" s="97"/>
      <c r="M3" s="97"/>
      <c r="N3" s="97"/>
    </row>
    <row r="4" spans="1:14" x14ac:dyDescent="0.25">
      <c r="A4" s="118">
        <v>21.65</v>
      </c>
      <c r="B4" s="99"/>
      <c r="C4" s="119">
        <v>1</v>
      </c>
      <c r="D4" s="99"/>
      <c r="E4" s="119">
        <v>1</v>
      </c>
      <c r="F4" s="99"/>
      <c r="G4" s="119">
        <v>1</v>
      </c>
      <c r="H4" s="99"/>
      <c r="I4" s="119">
        <v>1</v>
      </c>
      <c r="J4" s="99"/>
      <c r="K4" s="119">
        <v>1</v>
      </c>
      <c r="L4" s="120"/>
      <c r="M4" s="120"/>
      <c r="N4" s="120">
        <f>C4+E4+G4+I4+K4+M4</f>
        <v>5</v>
      </c>
    </row>
    <row r="5" spans="1:14" x14ac:dyDescent="0.25">
      <c r="A5" s="95"/>
      <c r="B5" s="100" t="s">
        <v>37</v>
      </c>
      <c r="C5" s="41"/>
      <c r="D5" s="100" t="s">
        <v>37</v>
      </c>
      <c r="E5" s="37"/>
      <c r="F5" s="100" t="s">
        <v>37</v>
      </c>
      <c r="G5" s="37"/>
      <c r="H5" s="100" t="s">
        <v>37</v>
      </c>
      <c r="I5" s="41"/>
      <c r="J5" s="100" t="s">
        <v>37</v>
      </c>
      <c r="K5" s="41"/>
      <c r="L5" s="100"/>
      <c r="M5" s="41"/>
      <c r="N5" s="41"/>
    </row>
    <row r="6" spans="1:14" x14ac:dyDescent="0.25">
      <c r="A6" s="101">
        <v>14.2</v>
      </c>
      <c r="B6" s="47" t="s">
        <v>22</v>
      </c>
      <c r="C6" s="57">
        <v>0.33</v>
      </c>
      <c r="D6" s="47" t="s">
        <v>17</v>
      </c>
      <c r="E6" s="46">
        <v>1.96</v>
      </c>
      <c r="F6" s="47" t="s">
        <v>11</v>
      </c>
      <c r="G6" s="46">
        <v>0.33</v>
      </c>
      <c r="H6" s="47" t="s">
        <v>22</v>
      </c>
      <c r="I6" s="102">
        <v>0.33</v>
      </c>
      <c r="J6" s="45" t="s">
        <v>11</v>
      </c>
      <c r="K6" s="102">
        <v>0.33</v>
      </c>
      <c r="L6" s="45"/>
      <c r="M6" s="57"/>
      <c r="N6" s="103">
        <f>M6+K6+I6+G6+E6+C6</f>
        <v>3.2800000000000002</v>
      </c>
    </row>
    <row r="7" spans="1:14" x14ac:dyDescent="0.25">
      <c r="A7" s="104"/>
      <c r="B7" s="11"/>
      <c r="C7" s="8"/>
      <c r="D7" s="9"/>
      <c r="E7" s="105"/>
      <c r="F7" s="11" t="s">
        <v>38</v>
      </c>
      <c r="G7" s="13"/>
      <c r="H7" s="9"/>
      <c r="I7" s="13"/>
      <c r="J7" s="11"/>
      <c r="K7" s="8"/>
      <c r="L7" s="14"/>
      <c r="M7" s="52"/>
      <c r="N7" s="98"/>
    </row>
    <row r="8" spans="1:14" ht="15" customHeight="1" x14ac:dyDescent="0.25">
      <c r="A8" s="106">
        <v>2.5</v>
      </c>
      <c r="B8" s="21"/>
      <c r="C8" s="18"/>
      <c r="D8" s="19"/>
      <c r="E8" s="107"/>
      <c r="F8" s="21" t="s">
        <v>39</v>
      </c>
      <c r="G8" s="24">
        <v>0.57999999999999996</v>
      </c>
      <c r="H8" s="19"/>
      <c r="I8" s="24"/>
      <c r="J8" s="21"/>
      <c r="K8" s="18"/>
      <c r="L8" s="25"/>
      <c r="M8" s="57"/>
      <c r="N8" s="103">
        <f>K8+I8+G8+E8+C8</f>
        <v>0.57999999999999996</v>
      </c>
    </row>
    <row r="9" spans="1:14" ht="15" customHeight="1" x14ac:dyDescent="0.25">
      <c r="A9" s="49"/>
      <c r="B9" s="39" t="s">
        <v>42</v>
      </c>
      <c r="C9" s="42"/>
      <c r="D9" s="39" t="s">
        <v>42</v>
      </c>
      <c r="E9" s="96"/>
      <c r="F9" s="39" t="s">
        <v>42</v>
      </c>
      <c r="G9" s="42"/>
      <c r="H9" s="39" t="s">
        <v>42</v>
      </c>
      <c r="I9" s="42"/>
      <c r="J9" s="39" t="s">
        <v>42</v>
      </c>
      <c r="K9" s="15"/>
      <c r="L9" s="54"/>
      <c r="M9" s="54"/>
      <c r="N9" s="54"/>
    </row>
    <row r="10" spans="1:14" ht="15" customHeight="1" x14ac:dyDescent="0.25">
      <c r="A10" s="43">
        <v>10</v>
      </c>
      <c r="B10" s="45" t="s">
        <v>11</v>
      </c>
      <c r="C10" s="45">
        <v>0.33</v>
      </c>
      <c r="D10" s="45" t="s">
        <v>11</v>
      </c>
      <c r="E10" s="45">
        <v>0.33</v>
      </c>
      <c r="F10" s="47" t="s">
        <v>11</v>
      </c>
      <c r="G10" s="45">
        <v>0.33</v>
      </c>
      <c r="H10" s="45" t="s">
        <v>11</v>
      </c>
      <c r="I10" s="45">
        <v>0.33</v>
      </c>
      <c r="J10" s="47" t="s">
        <v>17</v>
      </c>
      <c r="K10" s="26">
        <v>0.99</v>
      </c>
      <c r="L10" s="47"/>
      <c r="M10" s="45"/>
      <c r="N10" s="45">
        <f>C10+E10+G10+I10+K10+M10</f>
        <v>2.31</v>
      </c>
    </row>
    <row r="11" spans="1:14" ht="15" customHeight="1" x14ac:dyDescent="0.25">
      <c r="A11" s="122"/>
      <c r="B11" s="51" t="s">
        <v>43</v>
      </c>
      <c r="C11" s="54"/>
      <c r="D11" s="51" t="s">
        <v>43</v>
      </c>
      <c r="E11" s="53"/>
      <c r="F11" s="51" t="s">
        <v>43</v>
      </c>
      <c r="G11" s="53"/>
      <c r="H11" s="51" t="s">
        <v>43</v>
      </c>
      <c r="I11" s="53"/>
      <c r="J11" s="51" t="s">
        <v>43</v>
      </c>
      <c r="K11" s="72"/>
      <c r="L11" s="53"/>
      <c r="M11" s="54"/>
      <c r="N11" s="54"/>
    </row>
    <row r="12" spans="1:14" ht="15" customHeight="1" x14ac:dyDescent="0.25">
      <c r="A12" s="121">
        <v>13.75</v>
      </c>
      <c r="B12" s="56" t="s">
        <v>11</v>
      </c>
      <c r="C12" s="45">
        <v>0.33</v>
      </c>
      <c r="D12" s="56" t="s">
        <v>11</v>
      </c>
      <c r="E12" s="47">
        <v>0.33</v>
      </c>
      <c r="F12" s="56" t="s">
        <v>11</v>
      </c>
      <c r="G12" s="47">
        <v>0.33</v>
      </c>
      <c r="H12" s="56" t="s">
        <v>17</v>
      </c>
      <c r="I12" s="47">
        <v>1.85</v>
      </c>
      <c r="J12" s="56" t="s">
        <v>11</v>
      </c>
      <c r="K12" s="67">
        <v>0.33</v>
      </c>
      <c r="L12" s="47"/>
      <c r="M12" s="45"/>
      <c r="N12" s="45">
        <f>K12+I12+G12+E12+C12</f>
        <v>3.1700000000000004</v>
      </c>
    </row>
    <row r="13" spans="1:14" ht="28.5" customHeight="1" x14ac:dyDescent="0.25">
      <c r="A13" s="122"/>
      <c r="B13" s="51" t="s">
        <v>44</v>
      </c>
      <c r="C13" s="54"/>
      <c r="D13" s="51"/>
      <c r="E13" s="53"/>
      <c r="F13" s="51" t="s">
        <v>45</v>
      </c>
      <c r="G13" s="53"/>
      <c r="H13" s="51"/>
      <c r="I13" s="53"/>
      <c r="J13" s="51" t="s">
        <v>46</v>
      </c>
      <c r="K13" s="72"/>
      <c r="L13" s="53"/>
      <c r="M13" s="54"/>
      <c r="N13" s="54"/>
    </row>
    <row r="14" spans="1:14" ht="20.25" customHeight="1" x14ac:dyDescent="0.25">
      <c r="A14" s="121">
        <v>11.5</v>
      </c>
      <c r="B14" s="56" t="s">
        <v>17</v>
      </c>
      <c r="C14" s="45">
        <v>0.88</v>
      </c>
      <c r="D14" s="56"/>
      <c r="E14" s="47"/>
      <c r="F14" s="56" t="s">
        <v>17</v>
      </c>
      <c r="G14" s="47">
        <v>0.88</v>
      </c>
      <c r="H14" s="56"/>
      <c r="I14" s="47"/>
      <c r="J14" s="56" t="s">
        <v>17</v>
      </c>
      <c r="K14" s="67">
        <v>0.89</v>
      </c>
      <c r="L14" s="47"/>
      <c r="M14" s="45"/>
      <c r="N14" s="45">
        <f>K14+G14+C14</f>
        <v>2.65</v>
      </c>
    </row>
    <row r="15" spans="1:14" ht="15" customHeight="1" x14ac:dyDescent="0.25">
      <c r="A15" s="49"/>
      <c r="B15" s="39" t="s">
        <v>47</v>
      </c>
      <c r="C15" s="42"/>
      <c r="D15" s="96"/>
      <c r="E15" s="96"/>
      <c r="F15" s="42"/>
      <c r="G15" s="42"/>
      <c r="H15" s="39" t="s">
        <v>47</v>
      </c>
      <c r="I15" s="42"/>
      <c r="J15" s="96"/>
      <c r="K15" s="40"/>
      <c r="L15" s="39"/>
      <c r="M15" s="54"/>
      <c r="N15" s="54"/>
    </row>
    <row r="16" spans="1:14" ht="15" customHeight="1" x14ac:dyDescent="0.25">
      <c r="A16" s="43">
        <v>8</v>
      </c>
      <c r="B16" s="56" t="s">
        <v>17</v>
      </c>
      <c r="C16" s="45">
        <v>0.92</v>
      </c>
      <c r="D16" s="47"/>
      <c r="E16" s="47"/>
      <c r="F16" s="45"/>
      <c r="G16" s="45"/>
      <c r="H16" s="56" t="s">
        <v>17</v>
      </c>
      <c r="I16" s="45">
        <v>0.92</v>
      </c>
      <c r="J16" s="47"/>
      <c r="K16" s="67"/>
      <c r="L16" s="47"/>
      <c r="M16" s="45"/>
      <c r="N16" s="45">
        <f>C16+E16+G16+I16+K16+M16</f>
        <v>1.84</v>
      </c>
    </row>
    <row r="17" spans="1:14" ht="23.25" customHeight="1" x14ac:dyDescent="0.25">
      <c r="A17" s="49"/>
      <c r="B17" s="51" t="s">
        <v>48</v>
      </c>
      <c r="C17" s="54"/>
      <c r="D17" s="51" t="s">
        <v>48</v>
      </c>
      <c r="E17" s="53"/>
      <c r="F17" s="51" t="s">
        <v>48</v>
      </c>
      <c r="G17" s="54"/>
      <c r="H17" s="51" t="s">
        <v>48</v>
      </c>
      <c r="I17" s="54"/>
      <c r="J17" s="51" t="s">
        <v>48</v>
      </c>
      <c r="K17" s="72"/>
      <c r="L17" s="51" t="s">
        <v>48</v>
      </c>
      <c r="M17" s="54"/>
      <c r="N17" s="54"/>
    </row>
    <row r="18" spans="1:14" ht="15" customHeight="1" x14ac:dyDescent="0.25">
      <c r="A18" s="43">
        <v>19</v>
      </c>
      <c r="B18" s="56" t="s">
        <v>11</v>
      </c>
      <c r="C18" s="45">
        <v>0.5</v>
      </c>
      <c r="D18" s="47" t="s">
        <v>11</v>
      </c>
      <c r="E18" s="47">
        <v>0.5</v>
      </c>
      <c r="F18" s="45" t="s">
        <v>17</v>
      </c>
      <c r="G18" s="45">
        <v>1.89</v>
      </c>
      <c r="H18" s="56" t="s">
        <v>11</v>
      </c>
      <c r="I18" s="45">
        <v>0.5</v>
      </c>
      <c r="J18" s="47" t="s">
        <v>11</v>
      </c>
      <c r="K18" s="67">
        <v>0.5</v>
      </c>
      <c r="L18" s="47" t="s">
        <v>22</v>
      </c>
      <c r="M18" s="45">
        <v>0.5</v>
      </c>
      <c r="N18" s="45">
        <f>C18+E18+G18+I18+K18+M18</f>
        <v>4.3899999999999997</v>
      </c>
    </row>
    <row r="19" spans="1:14" x14ac:dyDescent="0.25">
      <c r="A19" s="108">
        <f>SUM(A3:A18)</f>
        <v>100.6</v>
      </c>
      <c r="B19" s="109" t="s">
        <v>9</v>
      </c>
      <c r="C19" s="108">
        <f>SUM(C3:C18)</f>
        <v>4.29</v>
      </c>
      <c r="D19" s="85"/>
      <c r="E19" s="108">
        <f>SUM(E3:E18)</f>
        <v>4.12</v>
      </c>
      <c r="F19" s="110"/>
      <c r="G19" s="108">
        <f>SUM(G3:G18)</f>
        <v>5.34</v>
      </c>
      <c r="H19" s="109"/>
      <c r="I19" s="108">
        <f>SUM(I3:I18)</f>
        <v>4.9300000000000006</v>
      </c>
      <c r="J19" s="109"/>
      <c r="K19" s="108">
        <f>SUM(K3:K18)</f>
        <v>4.0400000000000009</v>
      </c>
      <c r="L19" s="111"/>
      <c r="M19" s="108">
        <f>SUM(M3:M18)</f>
        <v>0.5</v>
      </c>
      <c r="N19" s="108">
        <f>SUM(N3:N18)</f>
        <v>23.220000000000002</v>
      </c>
    </row>
    <row r="20" spans="1:14" x14ac:dyDescent="0.25">
      <c r="A20" s="92"/>
      <c r="B20" s="92" t="s">
        <v>31</v>
      </c>
      <c r="C20" s="92"/>
      <c r="D20" s="92"/>
      <c r="E20" s="92"/>
      <c r="F20" s="93"/>
      <c r="G20" s="92"/>
      <c r="H20" s="92"/>
      <c r="I20" s="92"/>
      <c r="J20" s="112"/>
      <c r="K20" s="92"/>
      <c r="L20" s="92"/>
      <c r="M20" s="92"/>
      <c r="N20" s="92"/>
    </row>
    <row r="21" spans="1:14" x14ac:dyDescent="0.25">
      <c r="A21" s="92"/>
      <c r="B21" s="92" t="s">
        <v>33</v>
      </c>
      <c r="C21" s="92"/>
      <c r="D21" s="92" t="str">
        <f>B1</f>
        <v>IRAIDA GISSET VERA BARRIO</v>
      </c>
      <c r="E21" s="92"/>
      <c r="F21" s="113" t="s">
        <v>41</v>
      </c>
      <c r="G21" s="92"/>
      <c r="H21" s="92" t="s">
        <v>32</v>
      </c>
      <c r="I21" s="92"/>
      <c r="J21" s="112"/>
      <c r="K21" s="114">
        <f>N19*4.33</f>
        <v>100.54260000000001</v>
      </c>
      <c r="L21" s="114"/>
      <c r="M21" s="114"/>
      <c r="N21" s="92"/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5.5703125" customWidth="1"/>
    <col min="2" max="2" width="14.7109375" customWidth="1"/>
    <col min="3" max="3" width="5" customWidth="1"/>
    <col min="4" max="4" width="19.140625" customWidth="1"/>
    <col min="5" max="5" width="5" customWidth="1"/>
    <col min="6" max="6" width="23.28515625" customWidth="1"/>
    <col min="7" max="7" width="5.28515625" customWidth="1"/>
    <col min="8" max="8" width="16.5703125" customWidth="1"/>
    <col min="9" max="9" width="5.28515625" customWidth="1"/>
    <col min="10" max="10" width="20.7109375" customWidth="1"/>
    <col min="11" max="11" width="4.5703125" customWidth="1"/>
    <col min="12" max="12" width="4.7109375" customWidth="1"/>
    <col min="13" max="13" width="4.28515625" customWidth="1"/>
    <col min="14" max="14" width="4.85546875" customWidth="1"/>
  </cols>
  <sheetData>
    <row r="1" spans="1:14" x14ac:dyDescent="0.25">
      <c r="A1" s="1"/>
      <c r="B1" s="1" t="s">
        <v>35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18" customHeight="1" x14ac:dyDescent="0.25">
      <c r="A3" s="6"/>
      <c r="B3" s="7" t="s">
        <v>10</v>
      </c>
      <c r="C3" s="8"/>
      <c r="D3" s="9"/>
      <c r="E3" s="10"/>
      <c r="F3" s="11"/>
      <c r="G3" s="12"/>
      <c r="H3" s="9" t="s">
        <v>10</v>
      </c>
      <c r="I3" s="13"/>
      <c r="J3" s="9"/>
      <c r="K3" s="13"/>
      <c r="L3" s="14"/>
      <c r="M3" s="14"/>
      <c r="N3" s="15"/>
    </row>
    <row r="4" spans="1:14" ht="26.25" customHeight="1" x14ac:dyDescent="0.25">
      <c r="A4" s="16">
        <v>5.27</v>
      </c>
      <c r="B4" s="17" t="s">
        <v>11</v>
      </c>
      <c r="C4" s="18">
        <v>0.33</v>
      </c>
      <c r="D4" s="19"/>
      <c r="E4" s="20"/>
      <c r="F4" s="21"/>
      <c r="G4" s="22"/>
      <c r="H4" s="23" t="s">
        <v>12</v>
      </c>
      <c r="I4" s="22">
        <v>0.89</v>
      </c>
      <c r="J4" s="19"/>
      <c r="K4" s="24"/>
      <c r="L4" s="25"/>
      <c r="M4" s="25"/>
      <c r="N4" s="26">
        <f>C4+E4+G4+I4+K4</f>
        <v>1.22</v>
      </c>
    </row>
    <row r="5" spans="1:14" x14ac:dyDescent="0.25">
      <c r="A5" s="6"/>
      <c r="B5" s="27" t="s">
        <v>13</v>
      </c>
      <c r="C5" s="8"/>
      <c r="D5" s="28"/>
      <c r="E5" s="10"/>
      <c r="F5" s="27"/>
      <c r="G5" s="12"/>
      <c r="H5" s="29" t="s">
        <v>14</v>
      </c>
      <c r="I5" s="12"/>
      <c r="J5" s="28"/>
      <c r="K5" s="13"/>
      <c r="L5" s="30"/>
      <c r="M5" s="14"/>
      <c r="N5" s="15"/>
    </row>
    <row r="6" spans="1:14" x14ac:dyDescent="0.25">
      <c r="A6" s="16">
        <v>5.91</v>
      </c>
      <c r="B6" s="31" t="s">
        <v>11</v>
      </c>
      <c r="C6" s="18">
        <v>0.5</v>
      </c>
      <c r="D6" s="32"/>
      <c r="E6" s="20"/>
      <c r="F6" s="31"/>
      <c r="G6" s="22"/>
      <c r="H6" s="33" t="s">
        <v>15</v>
      </c>
      <c r="I6" s="22">
        <v>0.86</v>
      </c>
      <c r="J6" s="32"/>
      <c r="K6" s="24"/>
      <c r="L6" s="34"/>
      <c r="M6" s="25"/>
      <c r="N6" s="26">
        <f>C6+E6+G6+I6+K6</f>
        <v>1.3599999999999999</v>
      </c>
    </row>
    <row r="7" spans="1:14" x14ac:dyDescent="0.25">
      <c r="A7" s="35"/>
      <c r="B7" s="36"/>
      <c r="C7" s="37"/>
      <c r="D7" s="38" t="s">
        <v>16</v>
      </c>
      <c r="E7" s="37"/>
      <c r="F7" s="39"/>
      <c r="G7" s="37"/>
      <c r="H7" s="39"/>
      <c r="I7" s="40"/>
      <c r="J7" s="38" t="s">
        <v>16</v>
      </c>
      <c r="K7" s="41"/>
      <c r="L7" s="38"/>
      <c r="M7" s="42"/>
      <c r="N7" s="37"/>
    </row>
    <row r="8" spans="1:14" x14ac:dyDescent="0.25">
      <c r="A8" s="43">
        <v>5.5</v>
      </c>
      <c r="B8" s="44"/>
      <c r="C8" s="26"/>
      <c r="D8" s="45" t="s">
        <v>17</v>
      </c>
      <c r="E8" s="46">
        <v>0.82</v>
      </c>
      <c r="F8" s="47"/>
      <c r="G8" s="26"/>
      <c r="H8" s="45"/>
      <c r="I8" s="26"/>
      <c r="J8" s="45" t="s">
        <v>18</v>
      </c>
      <c r="K8" s="48">
        <v>0.43</v>
      </c>
      <c r="L8" s="47"/>
      <c r="M8" s="45"/>
      <c r="N8" s="26">
        <f>C8+E8+G8+I8+K8</f>
        <v>1.25</v>
      </c>
    </row>
    <row r="9" spans="1:14" ht="18" customHeight="1" x14ac:dyDescent="0.25">
      <c r="A9" s="49"/>
      <c r="B9" s="50" t="s">
        <v>19</v>
      </c>
      <c r="C9" s="15"/>
      <c r="D9" s="51" t="s">
        <v>19</v>
      </c>
      <c r="E9" s="15"/>
      <c r="F9" s="51" t="s">
        <v>19</v>
      </c>
      <c r="G9" s="15"/>
      <c r="H9" s="51" t="s">
        <v>19</v>
      </c>
      <c r="I9" s="15"/>
      <c r="J9" s="51" t="s">
        <v>19</v>
      </c>
      <c r="K9" s="52"/>
      <c r="L9" s="53"/>
      <c r="M9" s="54"/>
      <c r="N9" s="15"/>
    </row>
    <row r="10" spans="1:14" x14ac:dyDescent="0.25">
      <c r="A10" s="43">
        <v>20.68</v>
      </c>
      <c r="B10" s="55" t="s">
        <v>17</v>
      </c>
      <c r="C10" s="26">
        <v>2</v>
      </c>
      <c r="D10" s="56" t="s">
        <v>11</v>
      </c>
      <c r="E10" s="26">
        <v>0.75</v>
      </c>
      <c r="F10" s="56" t="s">
        <v>11</v>
      </c>
      <c r="G10" s="26">
        <v>0.63</v>
      </c>
      <c r="H10" s="56" t="s">
        <v>11</v>
      </c>
      <c r="I10" s="26">
        <v>0.64</v>
      </c>
      <c r="J10" s="56" t="s">
        <v>11</v>
      </c>
      <c r="K10" s="57">
        <v>0.75</v>
      </c>
      <c r="L10" s="47"/>
      <c r="M10" s="45"/>
      <c r="N10" s="26">
        <f>K10+I10+G10+E10+C10</f>
        <v>4.7699999999999996</v>
      </c>
    </row>
    <row r="11" spans="1:14" ht="21" customHeight="1" x14ac:dyDescent="0.25">
      <c r="A11" s="49"/>
      <c r="B11" s="58"/>
      <c r="C11" s="59"/>
      <c r="D11" s="60" t="s">
        <v>20</v>
      </c>
      <c r="E11" s="40"/>
      <c r="F11" s="60"/>
      <c r="G11" s="59"/>
      <c r="H11" s="58"/>
      <c r="I11" s="59"/>
      <c r="J11" s="60" t="s">
        <v>20</v>
      </c>
      <c r="K11" s="61"/>
      <c r="L11" s="62"/>
      <c r="M11" s="62"/>
      <c r="N11" s="63"/>
    </row>
    <row r="12" spans="1:14" x14ac:dyDescent="0.25">
      <c r="A12" s="43">
        <v>5</v>
      </c>
      <c r="B12" s="64"/>
      <c r="C12" s="65"/>
      <c r="D12" s="66" t="s">
        <v>17</v>
      </c>
      <c r="E12" s="67">
        <v>0.9</v>
      </c>
      <c r="F12" s="66"/>
      <c r="G12" s="65"/>
      <c r="H12" s="66"/>
      <c r="I12" s="65"/>
      <c r="J12" s="66" t="s">
        <v>11</v>
      </c>
      <c r="K12" s="68">
        <v>0.25</v>
      </c>
      <c r="L12" s="66"/>
      <c r="M12" s="66"/>
      <c r="N12" s="65">
        <f>C12+E12+G12+I12+K12+M12</f>
        <v>1.1499999999999999</v>
      </c>
    </row>
    <row r="13" spans="1:14" x14ac:dyDescent="0.25">
      <c r="A13" s="49"/>
      <c r="B13" s="69" t="s">
        <v>21</v>
      </c>
      <c r="C13" s="70"/>
      <c r="D13" s="54"/>
      <c r="E13" s="71"/>
      <c r="F13" s="54" t="s">
        <v>21</v>
      </c>
      <c r="G13" s="72"/>
      <c r="H13" s="54"/>
      <c r="I13" s="72"/>
      <c r="J13" s="54" t="s">
        <v>21</v>
      </c>
      <c r="K13" s="52"/>
      <c r="L13" s="54"/>
      <c r="M13" s="54"/>
      <c r="N13" s="15"/>
    </row>
    <row r="14" spans="1:14" x14ac:dyDescent="0.25">
      <c r="A14" s="43">
        <v>6.11</v>
      </c>
      <c r="B14" s="73" t="s">
        <v>22</v>
      </c>
      <c r="C14" s="74">
        <v>0.25</v>
      </c>
      <c r="D14" s="45"/>
      <c r="E14" s="75"/>
      <c r="F14" s="45" t="s">
        <v>17</v>
      </c>
      <c r="G14" s="67">
        <v>0.91</v>
      </c>
      <c r="H14" s="45"/>
      <c r="I14" s="67"/>
      <c r="J14" s="45" t="s">
        <v>22</v>
      </c>
      <c r="K14" s="57">
        <v>0.25</v>
      </c>
      <c r="L14" s="45"/>
      <c r="M14" s="45"/>
      <c r="N14" s="26">
        <f>C14+G14+K14</f>
        <v>1.4100000000000001</v>
      </c>
    </row>
    <row r="15" spans="1:14" x14ac:dyDescent="0.25">
      <c r="A15" s="49"/>
      <c r="B15" s="69" t="s">
        <v>23</v>
      </c>
      <c r="C15" s="70"/>
      <c r="D15" s="54"/>
      <c r="E15" s="71"/>
      <c r="F15" s="54" t="s">
        <v>23</v>
      </c>
      <c r="G15" s="72"/>
      <c r="H15" s="54"/>
      <c r="I15" s="72"/>
      <c r="J15" s="54" t="s">
        <v>23</v>
      </c>
      <c r="K15" s="52"/>
      <c r="L15" s="54"/>
      <c r="M15" s="54"/>
      <c r="N15" s="15"/>
    </row>
    <row r="16" spans="1:14" x14ac:dyDescent="0.25">
      <c r="A16" s="43">
        <v>7.95</v>
      </c>
      <c r="B16" s="73" t="s">
        <v>17</v>
      </c>
      <c r="C16" s="74">
        <v>1.18</v>
      </c>
      <c r="D16" s="45"/>
      <c r="E16" s="75"/>
      <c r="F16" s="45" t="s">
        <v>11</v>
      </c>
      <c r="G16" s="67">
        <v>0.33</v>
      </c>
      <c r="H16" s="45"/>
      <c r="I16" s="67"/>
      <c r="J16" s="45" t="s">
        <v>11</v>
      </c>
      <c r="K16" s="57">
        <v>0.33</v>
      </c>
      <c r="L16" s="45"/>
      <c r="M16" s="45"/>
      <c r="N16" s="65">
        <f>C16+E16+G16+I16+K16+M16</f>
        <v>1.84</v>
      </c>
    </row>
    <row r="17" spans="1:14" ht="14.25" customHeight="1" x14ac:dyDescent="0.25">
      <c r="A17" s="49"/>
      <c r="B17" s="69" t="s">
        <v>24</v>
      </c>
      <c r="C17" s="70"/>
      <c r="D17" s="54"/>
      <c r="E17" s="71"/>
      <c r="F17" s="54"/>
      <c r="G17" s="72"/>
      <c r="H17" s="53" t="s">
        <v>25</v>
      </c>
      <c r="I17" s="72"/>
      <c r="J17" s="54"/>
      <c r="K17" s="52"/>
      <c r="L17" s="54"/>
      <c r="M17" s="54"/>
      <c r="N17" s="63"/>
    </row>
    <row r="18" spans="1:14" ht="36" customHeight="1" x14ac:dyDescent="0.25">
      <c r="A18" s="43">
        <v>6.64</v>
      </c>
      <c r="B18" s="44" t="s">
        <v>22</v>
      </c>
      <c r="C18" s="74">
        <v>0.33</v>
      </c>
      <c r="D18" s="45"/>
      <c r="E18" s="75"/>
      <c r="F18" s="45"/>
      <c r="G18" s="67" t="s">
        <v>26</v>
      </c>
      <c r="H18" s="21" t="s">
        <v>27</v>
      </c>
      <c r="I18" s="67">
        <v>1.2</v>
      </c>
      <c r="J18" s="45"/>
      <c r="K18" s="57"/>
      <c r="L18" s="45"/>
      <c r="M18" s="45"/>
      <c r="N18" s="26">
        <f>C18+I18</f>
        <v>1.53</v>
      </c>
    </row>
    <row r="19" spans="1:14" x14ac:dyDescent="0.25">
      <c r="A19" s="49"/>
      <c r="B19" s="39"/>
      <c r="C19" s="52"/>
      <c r="D19" s="38" t="s">
        <v>28</v>
      </c>
      <c r="E19" s="15"/>
      <c r="F19" s="39"/>
      <c r="G19" s="15"/>
      <c r="H19" s="39"/>
      <c r="I19" s="72"/>
      <c r="J19" s="38" t="s">
        <v>28</v>
      </c>
      <c r="K19" s="52"/>
      <c r="L19" s="38"/>
      <c r="M19" s="54"/>
      <c r="N19" s="15"/>
    </row>
    <row r="20" spans="1:14" x14ac:dyDescent="0.25">
      <c r="A20" s="43">
        <v>5.5</v>
      </c>
      <c r="B20" s="76"/>
      <c r="C20" s="57"/>
      <c r="D20" s="45" t="s">
        <v>17</v>
      </c>
      <c r="E20" s="46">
        <v>0.92</v>
      </c>
      <c r="F20" s="45"/>
      <c r="G20" s="26"/>
      <c r="H20" s="45"/>
      <c r="I20" s="26"/>
      <c r="J20" s="45" t="s">
        <v>11</v>
      </c>
      <c r="K20" s="57">
        <v>0.35</v>
      </c>
      <c r="L20" s="45"/>
      <c r="M20" s="45"/>
      <c r="N20" s="26">
        <f>C20+E20+G20+I20+K20+M20</f>
        <v>1.27</v>
      </c>
    </row>
    <row r="21" spans="1:14" x14ac:dyDescent="0.25">
      <c r="A21" s="35"/>
      <c r="B21" s="39"/>
      <c r="C21" s="41"/>
      <c r="D21" s="39"/>
      <c r="E21" s="40"/>
      <c r="F21" s="39" t="s">
        <v>29</v>
      </c>
      <c r="G21" s="40"/>
      <c r="H21" s="39"/>
      <c r="I21" s="40"/>
      <c r="J21" s="39"/>
      <c r="K21" s="77"/>
      <c r="L21" s="54"/>
      <c r="M21" s="54"/>
      <c r="N21" s="15"/>
    </row>
    <row r="22" spans="1:14" ht="26.25" customHeight="1" x14ac:dyDescent="0.25">
      <c r="A22" s="43">
        <v>2.5</v>
      </c>
      <c r="B22" s="55"/>
      <c r="C22" s="57"/>
      <c r="D22" s="56"/>
      <c r="E22" s="67"/>
      <c r="F22" s="78" t="s">
        <v>30</v>
      </c>
      <c r="G22" s="67">
        <v>0.57999999999999996</v>
      </c>
      <c r="H22" s="56"/>
      <c r="I22" s="67"/>
      <c r="J22" s="56"/>
      <c r="K22" s="48"/>
      <c r="L22" s="47"/>
      <c r="M22" s="45"/>
      <c r="N22" s="26">
        <f>C22+E22+G22+I22+K22+M22</f>
        <v>0.57999999999999996</v>
      </c>
    </row>
    <row r="23" spans="1:14" x14ac:dyDescent="0.25">
      <c r="A23" s="79">
        <f>SUM(A3:A22)</f>
        <v>71.06</v>
      </c>
      <c r="B23" s="80" t="s">
        <v>9</v>
      </c>
      <c r="C23" s="81">
        <f>SUM(C3:C22)</f>
        <v>4.59</v>
      </c>
      <c r="D23" s="82"/>
      <c r="E23" s="81">
        <f>SUM(E3:E22)</f>
        <v>3.3899999999999997</v>
      </c>
      <c r="F23" s="83"/>
      <c r="G23" s="81">
        <f>SUM(G3:G22)</f>
        <v>2.4500000000000002</v>
      </c>
      <c r="H23" s="84"/>
      <c r="I23" s="81">
        <f>SUM(I3:I22)</f>
        <v>3.59</v>
      </c>
      <c r="J23" s="84"/>
      <c r="K23" s="81">
        <f>SUM(K3:K22)</f>
        <v>2.36</v>
      </c>
      <c r="L23" s="85"/>
      <c r="M23" s="85"/>
      <c r="N23" s="81">
        <f>SUM(N3:N22)</f>
        <v>16.38</v>
      </c>
    </row>
    <row r="25" spans="1:14" x14ac:dyDescent="0.25">
      <c r="A25" s="86"/>
      <c r="B25" s="87"/>
      <c r="C25" s="1" t="s">
        <v>31</v>
      </c>
      <c r="D25" s="88"/>
      <c r="E25" s="87"/>
      <c r="F25" s="89"/>
      <c r="G25" s="87"/>
      <c r="H25" s="1" t="s">
        <v>32</v>
      </c>
      <c r="I25" s="87"/>
      <c r="J25" s="87"/>
    </row>
    <row r="26" spans="1:14" x14ac:dyDescent="0.25">
      <c r="A26" s="1"/>
      <c r="B26" s="1"/>
      <c r="C26" s="1" t="s">
        <v>33</v>
      </c>
      <c r="D26" s="1"/>
      <c r="E26" s="1"/>
      <c r="F26" s="90" t="s">
        <v>34</v>
      </c>
      <c r="G26" s="91"/>
      <c r="I26" s="1"/>
      <c r="J26" s="87">
        <f>N23*4.33</f>
        <v>70.925399999999996</v>
      </c>
      <c r="K26" s="1"/>
    </row>
    <row r="28" spans="1:14" x14ac:dyDescent="0.25">
      <c r="D28" t="s">
        <v>36</v>
      </c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18"/>
    </sheetView>
  </sheetViews>
  <sheetFormatPr baseColWidth="10" defaultRowHeight="15" x14ac:dyDescent="0.25"/>
  <cols>
    <col min="1" max="1" width="6.42578125" customWidth="1"/>
    <col min="3" max="3" width="8.28515625" customWidth="1"/>
    <col min="4" max="4" width="13.28515625" customWidth="1"/>
    <col min="5" max="5" width="9.42578125" customWidth="1"/>
    <col min="7" max="7" width="6.28515625" customWidth="1"/>
    <col min="9" max="9" width="8" customWidth="1"/>
    <col min="11" max="11" width="8" customWidth="1"/>
    <col min="13" max="13" width="6.5703125" customWidth="1"/>
    <col min="14" max="14" width="7.710937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9"/>
      <c r="B3" s="36" t="s">
        <v>71</v>
      </c>
      <c r="C3" s="37"/>
      <c r="D3" s="96"/>
      <c r="E3" s="96"/>
      <c r="F3" s="39"/>
      <c r="G3" s="37"/>
      <c r="H3" s="39" t="s">
        <v>71</v>
      </c>
      <c r="I3" s="37"/>
      <c r="J3" s="96"/>
      <c r="K3" s="15"/>
      <c r="L3" s="54"/>
      <c r="M3" s="52"/>
      <c r="N3" s="15"/>
    </row>
    <row r="4" spans="1:14" x14ac:dyDescent="0.25">
      <c r="A4" s="43">
        <v>5</v>
      </c>
      <c r="B4" s="19" t="s">
        <v>11</v>
      </c>
      <c r="C4" s="26">
        <v>0.4</v>
      </c>
      <c r="D4" s="47"/>
      <c r="E4" s="47"/>
      <c r="F4" s="47"/>
      <c r="G4" s="26"/>
      <c r="H4" s="45" t="s">
        <v>17</v>
      </c>
      <c r="I4" s="26">
        <v>0.75</v>
      </c>
      <c r="J4" s="47"/>
      <c r="K4" s="26"/>
      <c r="L4" s="47"/>
      <c r="M4" s="57"/>
      <c r="N4" s="26">
        <f>C4+E4+G4+I4+K4+M4</f>
        <v>1.1499999999999999</v>
      </c>
    </row>
    <row r="5" spans="1:14" ht="24.75" x14ac:dyDescent="0.25">
      <c r="A5" s="49"/>
      <c r="B5" s="51" t="s">
        <v>72</v>
      </c>
      <c r="C5" s="15"/>
      <c r="D5" s="51"/>
      <c r="E5" s="53"/>
      <c r="F5" s="51" t="s">
        <v>72</v>
      </c>
      <c r="G5" s="72"/>
      <c r="H5" s="51"/>
      <c r="I5" s="72"/>
      <c r="J5" s="51" t="s">
        <v>72</v>
      </c>
      <c r="K5" s="72"/>
      <c r="L5" s="53"/>
      <c r="M5" s="52"/>
      <c r="N5" s="15"/>
    </row>
    <row r="6" spans="1:14" x14ac:dyDescent="0.25">
      <c r="A6" s="43">
        <v>9.6199999999999992</v>
      </c>
      <c r="B6" s="56" t="s">
        <v>11</v>
      </c>
      <c r="C6" s="26">
        <v>0.36</v>
      </c>
      <c r="D6" s="56"/>
      <c r="E6" s="47"/>
      <c r="F6" s="56" t="s">
        <v>17</v>
      </c>
      <c r="G6" s="26">
        <v>1.5</v>
      </c>
      <c r="H6" s="56"/>
      <c r="I6" s="67"/>
      <c r="J6" s="56" t="s">
        <v>11</v>
      </c>
      <c r="K6" s="67">
        <v>0.36</v>
      </c>
      <c r="L6" s="47"/>
      <c r="M6" s="57"/>
      <c r="N6" s="26">
        <f>C6+G6+K6</f>
        <v>2.2199999999999998</v>
      </c>
    </row>
    <row r="7" spans="1:14" x14ac:dyDescent="0.25">
      <c r="A7" s="205"/>
      <c r="B7" s="206"/>
      <c r="C7" s="207"/>
      <c r="D7" s="8" t="s">
        <v>75</v>
      </c>
      <c r="E7" s="208"/>
      <c r="F7" s="8"/>
      <c r="G7" s="209"/>
      <c r="H7" s="210"/>
      <c r="I7" s="211"/>
      <c r="J7" s="212" t="s">
        <v>75</v>
      </c>
      <c r="K7" s="211"/>
      <c r="L7" s="212"/>
      <c r="M7" s="211"/>
      <c r="N7" s="211"/>
    </row>
    <row r="8" spans="1:14" x14ac:dyDescent="0.25">
      <c r="A8" s="16">
        <v>5</v>
      </c>
      <c r="B8" s="213"/>
      <c r="C8" s="214"/>
      <c r="D8" s="18" t="s">
        <v>17</v>
      </c>
      <c r="E8" s="215">
        <v>0.75</v>
      </c>
      <c r="F8" s="18"/>
      <c r="G8" s="216"/>
      <c r="H8" s="217"/>
      <c r="I8" s="103"/>
      <c r="J8" s="218" t="s">
        <v>22</v>
      </c>
      <c r="K8" s="103">
        <v>0.4</v>
      </c>
      <c r="L8" s="218"/>
      <c r="M8" s="103"/>
      <c r="N8" s="103">
        <f t="shared" ref="N8" si="0">C8+E8+G8+I8+K8</f>
        <v>1.1499999999999999</v>
      </c>
    </row>
    <row r="9" spans="1:14" ht="23.25" x14ac:dyDescent="0.25">
      <c r="A9" s="6">
        <v>12</v>
      </c>
      <c r="B9" s="11" t="s">
        <v>76</v>
      </c>
      <c r="C9" s="8"/>
      <c r="D9" s="11" t="s">
        <v>76</v>
      </c>
      <c r="E9" s="8"/>
      <c r="F9" s="11" t="s">
        <v>76</v>
      </c>
      <c r="G9" s="8"/>
      <c r="H9" s="11" t="s">
        <v>76</v>
      </c>
      <c r="I9" s="8"/>
      <c r="J9" s="11" t="s">
        <v>76</v>
      </c>
      <c r="K9" s="8"/>
      <c r="L9" s="11" t="s">
        <v>76</v>
      </c>
      <c r="M9" s="98"/>
      <c r="N9" s="8"/>
    </row>
    <row r="10" spans="1:14" ht="22.5" x14ac:dyDescent="0.25">
      <c r="A10" s="16"/>
      <c r="B10" s="19" t="s">
        <v>11</v>
      </c>
      <c r="C10" s="18">
        <v>0.25</v>
      </c>
      <c r="D10" s="218" t="s">
        <v>17</v>
      </c>
      <c r="E10" s="217">
        <v>1.52</v>
      </c>
      <c r="F10" s="21" t="s">
        <v>11</v>
      </c>
      <c r="G10" s="18">
        <v>0.25</v>
      </c>
      <c r="H10" s="19" t="s">
        <v>11</v>
      </c>
      <c r="I10" s="18">
        <v>0.25</v>
      </c>
      <c r="J10" s="19" t="s">
        <v>11</v>
      </c>
      <c r="K10" s="18">
        <v>0.25</v>
      </c>
      <c r="L10" s="23" t="s">
        <v>77</v>
      </c>
      <c r="M10" s="103">
        <v>0.25</v>
      </c>
      <c r="N10" s="18">
        <f>C10+E10+G10+I10+K10+M10</f>
        <v>2.77</v>
      </c>
    </row>
    <row r="11" spans="1:14" x14ac:dyDescent="0.25">
      <c r="A11" s="220"/>
      <c r="B11" s="9"/>
      <c r="C11" s="8"/>
      <c r="D11" s="221" t="s">
        <v>82</v>
      </c>
      <c r="E11" s="222"/>
      <c r="F11" s="11"/>
      <c r="G11" s="8"/>
      <c r="H11" s="9"/>
      <c r="I11" s="8"/>
      <c r="J11" s="9" t="s">
        <v>82</v>
      </c>
      <c r="K11" s="8"/>
      <c r="L11" s="223"/>
      <c r="M11" s="98"/>
      <c r="N11" s="8"/>
    </row>
    <row r="12" spans="1:14" x14ac:dyDescent="0.25">
      <c r="A12" s="219">
        <v>6.5</v>
      </c>
      <c r="B12" s="19"/>
      <c r="C12" s="18"/>
      <c r="D12" s="218"/>
      <c r="E12" s="217">
        <v>0.75</v>
      </c>
      <c r="F12" s="21"/>
      <c r="G12" s="18"/>
      <c r="H12" s="19"/>
      <c r="I12" s="18"/>
      <c r="J12" s="19"/>
      <c r="K12" s="18">
        <v>0.75</v>
      </c>
      <c r="L12" s="23"/>
      <c r="M12" s="103"/>
      <c r="N12" s="18">
        <v>1.5</v>
      </c>
    </row>
    <row r="13" spans="1:14" ht="24.75" x14ac:dyDescent="0.25">
      <c r="A13" s="52"/>
      <c r="B13" s="50" t="s">
        <v>91</v>
      </c>
      <c r="C13" s="52"/>
      <c r="D13" s="50" t="s">
        <v>91</v>
      </c>
      <c r="E13" s="124"/>
      <c r="F13" s="50" t="s">
        <v>91</v>
      </c>
      <c r="G13" s="124"/>
      <c r="H13" s="50" t="s">
        <v>91</v>
      </c>
      <c r="I13" s="124"/>
      <c r="J13" s="50" t="s">
        <v>91</v>
      </c>
      <c r="K13" s="124"/>
      <c r="L13" s="53"/>
      <c r="M13" s="52"/>
      <c r="N13" s="52"/>
    </row>
    <row r="14" spans="1:14" x14ac:dyDescent="0.25">
      <c r="A14" s="57">
        <v>10.83</v>
      </c>
      <c r="B14" s="55"/>
      <c r="C14" s="57">
        <v>0.5</v>
      </c>
      <c r="D14" s="56"/>
      <c r="E14" s="48">
        <v>0.5</v>
      </c>
      <c r="F14" s="78"/>
      <c r="G14" s="48">
        <v>0.5</v>
      </c>
      <c r="H14" s="56"/>
      <c r="I14" s="48">
        <v>0.5</v>
      </c>
      <c r="J14" s="56"/>
      <c r="K14" s="48">
        <v>0.5</v>
      </c>
      <c r="L14" s="47"/>
      <c r="M14" s="57"/>
      <c r="N14" s="57">
        <f>C14+E14+G14+I14+K14+M14</f>
        <v>2.5</v>
      </c>
    </row>
    <row r="15" spans="1:14" x14ac:dyDescent="0.25">
      <c r="A15" s="179">
        <f>SUM(A3:A14)</f>
        <v>48.949999999999996</v>
      </c>
      <c r="B15" s="180" t="s">
        <v>9</v>
      </c>
      <c r="C15" s="184">
        <f>SUM(C3:C14)</f>
        <v>1.51</v>
      </c>
      <c r="D15" s="182"/>
      <c r="E15" s="181">
        <f>SUM(E3:E14)</f>
        <v>3.52</v>
      </c>
      <c r="F15" s="183"/>
      <c r="G15" s="184">
        <f>SUM(G3:G14)</f>
        <v>2.25</v>
      </c>
      <c r="H15" s="184"/>
      <c r="I15" s="184">
        <f>SUM(I3:I14)</f>
        <v>1.5</v>
      </c>
      <c r="J15" s="185"/>
      <c r="K15" s="184">
        <f>SUM(K3:K14)</f>
        <v>2.2599999999999998</v>
      </c>
      <c r="L15" s="182"/>
      <c r="M15" s="181">
        <v>0.25</v>
      </c>
      <c r="N15" s="184">
        <f>SUM(N3:N14)</f>
        <v>11.29</v>
      </c>
    </row>
    <row r="16" spans="1:14" x14ac:dyDescent="0.25">
      <c r="A16" s="112"/>
      <c r="B16" s="132"/>
      <c r="C16" s="133"/>
      <c r="D16" s="134"/>
      <c r="E16" s="133"/>
      <c r="F16" s="135"/>
      <c r="G16" s="133"/>
      <c r="H16" s="132"/>
      <c r="I16" s="133"/>
      <c r="J16" s="132"/>
      <c r="K16" s="133"/>
      <c r="L16" s="134"/>
      <c r="M16" s="134"/>
      <c r="N16" s="133"/>
    </row>
    <row r="17" spans="1:14" x14ac:dyDescent="0.25">
      <c r="A17" s="112"/>
      <c r="B17" s="132"/>
      <c r="C17" s="133"/>
      <c r="D17" s="134"/>
      <c r="E17" s="133"/>
      <c r="F17" s="92" t="s">
        <v>32</v>
      </c>
      <c r="G17" s="92"/>
      <c r="H17" s="112"/>
      <c r="I17" s="114">
        <f>N15*4.33</f>
        <v>48.8857</v>
      </c>
      <c r="J17" s="114"/>
      <c r="K17" s="114"/>
      <c r="L17" s="134"/>
      <c r="M17" s="134"/>
      <c r="N17" s="133"/>
    </row>
    <row r="18" spans="1:14" x14ac:dyDescent="0.25">
      <c r="A18" s="92"/>
      <c r="B18" s="92"/>
      <c r="C18" s="92"/>
      <c r="D18" s="92"/>
      <c r="E18" s="92"/>
      <c r="F18" s="92" t="s">
        <v>31</v>
      </c>
      <c r="G18" s="92"/>
      <c r="H18" s="92"/>
      <c r="I18" s="92"/>
      <c r="J18" s="130">
        <v>44973</v>
      </c>
      <c r="K18" s="92"/>
      <c r="L18" s="92"/>
      <c r="M18" s="92"/>
      <c r="N18" s="92"/>
    </row>
    <row r="21" spans="1:14" x14ac:dyDescent="0.25">
      <c r="F21" t="s">
        <v>93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sqref="A1:N28"/>
    </sheetView>
  </sheetViews>
  <sheetFormatPr baseColWidth="10" defaultRowHeight="15" x14ac:dyDescent="0.25"/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9"/>
      <c r="B3" s="36" t="s">
        <v>71</v>
      </c>
      <c r="C3" s="37"/>
      <c r="D3" s="96"/>
      <c r="E3" s="96"/>
      <c r="F3" s="39"/>
      <c r="G3" s="37"/>
      <c r="H3" s="39" t="s">
        <v>71</v>
      </c>
      <c r="I3" s="37"/>
      <c r="J3" s="96"/>
      <c r="K3" s="15"/>
      <c r="L3" s="54"/>
      <c r="M3" s="52"/>
      <c r="N3" s="15"/>
    </row>
    <row r="4" spans="1:14" x14ac:dyDescent="0.25">
      <c r="A4" s="43">
        <v>5</v>
      </c>
      <c r="B4" s="19" t="s">
        <v>11</v>
      </c>
      <c r="C4" s="26">
        <v>0.4</v>
      </c>
      <c r="D4" s="47"/>
      <c r="E4" s="47"/>
      <c r="F4" s="47"/>
      <c r="G4" s="26"/>
      <c r="H4" s="45" t="s">
        <v>17</v>
      </c>
      <c r="I4" s="26">
        <v>0.75</v>
      </c>
      <c r="J4" s="47"/>
      <c r="K4" s="26"/>
      <c r="L4" s="47"/>
      <c r="M4" s="57"/>
      <c r="N4" s="26">
        <f>C4+E4+G4+I4+K4+M4</f>
        <v>1.1499999999999999</v>
      </c>
    </row>
    <row r="5" spans="1:14" ht="24.75" x14ac:dyDescent="0.25">
      <c r="A5" s="49"/>
      <c r="B5" s="51" t="s">
        <v>72</v>
      </c>
      <c r="C5" s="15"/>
      <c r="D5" s="51"/>
      <c r="E5" s="53"/>
      <c r="F5" s="51" t="s">
        <v>72</v>
      </c>
      <c r="G5" s="72"/>
      <c r="H5" s="51"/>
      <c r="I5" s="72"/>
      <c r="J5" s="51" t="s">
        <v>72</v>
      </c>
      <c r="K5" s="72"/>
      <c r="L5" s="53"/>
      <c r="M5" s="52"/>
      <c r="N5" s="15"/>
    </row>
    <row r="6" spans="1:14" x14ac:dyDescent="0.25">
      <c r="A6" s="43">
        <v>9.6199999999999992</v>
      </c>
      <c r="B6" s="56" t="s">
        <v>11</v>
      </c>
      <c r="C6" s="26">
        <v>0.36</v>
      </c>
      <c r="D6" s="56"/>
      <c r="E6" s="47"/>
      <c r="F6" s="56" t="s">
        <v>17</v>
      </c>
      <c r="G6" s="26">
        <v>1.5</v>
      </c>
      <c r="H6" s="56"/>
      <c r="I6" s="67"/>
      <c r="J6" s="56" t="s">
        <v>11</v>
      </c>
      <c r="K6" s="67">
        <v>0.36</v>
      </c>
      <c r="L6" s="47"/>
      <c r="M6" s="57"/>
      <c r="N6" s="26">
        <f>C6+G6+K6</f>
        <v>2.2199999999999998</v>
      </c>
    </row>
    <row r="7" spans="1:14" x14ac:dyDescent="0.25">
      <c r="A7" s="205"/>
      <c r="B7" s="206"/>
      <c r="C7" s="207"/>
      <c r="D7" s="8" t="s">
        <v>75</v>
      </c>
      <c r="E7" s="208"/>
      <c r="F7" s="8"/>
      <c r="G7" s="209"/>
      <c r="H7" s="210"/>
      <c r="I7" s="211"/>
      <c r="J7" s="212" t="s">
        <v>75</v>
      </c>
      <c r="K7" s="211"/>
      <c r="L7" s="212"/>
      <c r="M7" s="211"/>
      <c r="N7" s="211"/>
    </row>
    <row r="8" spans="1:14" x14ac:dyDescent="0.25">
      <c r="A8" s="16">
        <v>5</v>
      </c>
      <c r="B8" s="213"/>
      <c r="C8" s="214"/>
      <c r="D8" s="18" t="s">
        <v>17</v>
      </c>
      <c r="E8" s="215">
        <v>0.75</v>
      </c>
      <c r="F8" s="18"/>
      <c r="G8" s="216"/>
      <c r="H8" s="217"/>
      <c r="I8" s="103"/>
      <c r="J8" s="218" t="s">
        <v>22</v>
      </c>
      <c r="K8" s="103">
        <v>0.4</v>
      </c>
      <c r="L8" s="218"/>
      <c r="M8" s="103"/>
      <c r="N8" s="103">
        <f t="shared" ref="N8" si="0">C8+E8+G8+I8+K8</f>
        <v>1.1499999999999999</v>
      </c>
    </row>
    <row r="9" spans="1:14" ht="23.25" x14ac:dyDescent="0.25">
      <c r="A9" s="6">
        <v>12</v>
      </c>
      <c r="B9" s="11" t="s">
        <v>76</v>
      </c>
      <c r="C9" s="8"/>
      <c r="D9" s="11" t="s">
        <v>76</v>
      </c>
      <c r="E9" s="8"/>
      <c r="F9" s="11" t="s">
        <v>76</v>
      </c>
      <c r="G9" s="8"/>
      <c r="H9" s="11" t="s">
        <v>76</v>
      </c>
      <c r="I9" s="8"/>
      <c r="J9" s="11" t="s">
        <v>76</v>
      </c>
      <c r="K9" s="8"/>
      <c r="L9" s="11" t="s">
        <v>76</v>
      </c>
      <c r="M9" s="98"/>
      <c r="N9" s="8"/>
    </row>
    <row r="10" spans="1:14" ht="22.5" x14ac:dyDescent="0.25">
      <c r="A10" s="16"/>
      <c r="B10" s="19" t="s">
        <v>11</v>
      </c>
      <c r="C10" s="18">
        <v>0.25</v>
      </c>
      <c r="D10" s="218" t="s">
        <v>17</v>
      </c>
      <c r="E10" s="217">
        <v>1.52</v>
      </c>
      <c r="F10" s="21" t="s">
        <v>11</v>
      </c>
      <c r="G10" s="18">
        <v>0.25</v>
      </c>
      <c r="H10" s="19" t="s">
        <v>11</v>
      </c>
      <c r="I10" s="18">
        <v>0.25</v>
      </c>
      <c r="J10" s="19" t="s">
        <v>11</v>
      </c>
      <c r="K10" s="18">
        <v>0.25</v>
      </c>
      <c r="L10" s="23" t="s">
        <v>77</v>
      </c>
      <c r="M10" s="103">
        <v>0.25</v>
      </c>
      <c r="N10" s="18">
        <f>C10+E10+G10+I10+K10+M10</f>
        <v>2.77</v>
      </c>
    </row>
    <row r="11" spans="1:14" x14ac:dyDescent="0.25">
      <c r="A11" s="220"/>
      <c r="B11" s="9"/>
      <c r="C11" s="8"/>
      <c r="D11" s="221" t="s">
        <v>82</v>
      </c>
      <c r="E11" s="222"/>
      <c r="F11" s="11"/>
      <c r="G11" s="8"/>
      <c r="H11" s="9"/>
      <c r="I11" s="8"/>
      <c r="J11" s="9" t="s">
        <v>82</v>
      </c>
      <c r="K11" s="8"/>
      <c r="L11" s="223"/>
      <c r="M11" s="98"/>
      <c r="N11" s="8"/>
    </row>
    <row r="12" spans="1:14" x14ac:dyDescent="0.25">
      <c r="A12" s="219">
        <v>6.5</v>
      </c>
      <c r="B12" s="19"/>
      <c r="C12" s="18"/>
      <c r="D12" s="218"/>
      <c r="E12" s="217">
        <v>0.75</v>
      </c>
      <c r="F12" s="21"/>
      <c r="G12" s="18"/>
      <c r="H12" s="19"/>
      <c r="I12" s="18"/>
      <c r="J12" s="19"/>
      <c r="K12" s="18">
        <v>0.75</v>
      </c>
      <c r="L12" s="23"/>
      <c r="M12" s="103"/>
      <c r="N12" s="18">
        <v>1.5</v>
      </c>
    </row>
    <row r="13" spans="1:14" x14ac:dyDescent="0.25">
      <c r="A13" s="117"/>
      <c r="B13" s="226" t="s">
        <v>85</v>
      </c>
      <c r="C13" s="117"/>
      <c r="D13" s="226"/>
      <c r="E13" s="117"/>
      <c r="F13" s="226" t="s">
        <v>85</v>
      </c>
      <c r="G13" s="117"/>
      <c r="H13" s="226"/>
      <c r="I13" s="117"/>
      <c r="J13" s="226" t="s">
        <v>85</v>
      </c>
      <c r="K13" s="117"/>
      <c r="L13" s="226"/>
      <c r="M13" s="117"/>
      <c r="N13" s="117"/>
    </row>
    <row r="14" spans="1:14" x14ac:dyDescent="0.25">
      <c r="A14" s="119">
        <v>4.29</v>
      </c>
      <c r="B14" s="227" t="s">
        <v>86</v>
      </c>
      <c r="C14" s="119">
        <v>0.33</v>
      </c>
      <c r="D14" s="227"/>
      <c r="E14" s="119"/>
      <c r="F14" s="227" t="s">
        <v>86</v>
      </c>
      <c r="G14" s="119">
        <v>0.33</v>
      </c>
      <c r="H14" s="227"/>
      <c r="I14" s="119"/>
      <c r="J14" s="227" t="s">
        <v>86</v>
      </c>
      <c r="K14" s="119">
        <v>0.33</v>
      </c>
      <c r="L14" s="227"/>
      <c r="M14" s="119"/>
      <c r="N14" s="119">
        <f>M14+K14+I14+G14+E14+C14</f>
        <v>0.99</v>
      </c>
    </row>
    <row r="15" spans="1:14" ht="34.5" x14ac:dyDescent="0.25">
      <c r="A15" s="6"/>
      <c r="B15" s="36" t="s">
        <v>87</v>
      </c>
      <c r="C15" s="211"/>
      <c r="D15" s="225"/>
      <c r="E15" s="228"/>
      <c r="F15" s="36" t="s">
        <v>87</v>
      </c>
      <c r="G15" s="211"/>
      <c r="H15" s="36"/>
      <c r="I15" s="211"/>
      <c r="J15" s="36" t="s">
        <v>87</v>
      </c>
      <c r="K15" s="98"/>
      <c r="L15" s="9"/>
      <c r="M15" s="98"/>
      <c r="N15" s="98"/>
    </row>
    <row r="16" spans="1:14" x14ac:dyDescent="0.25">
      <c r="A16" s="16">
        <v>7</v>
      </c>
      <c r="B16" s="19" t="s">
        <v>11</v>
      </c>
      <c r="C16" s="103">
        <v>0.25</v>
      </c>
      <c r="D16" s="21"/>
      <c r="E16" s="24"/>
      <c r="F16" s="21" t="s">
        <v>17</v>
      </c>
      <c r="G16" s="103">
        <v>1.1100000000000001</v>
      </c>
      <c r="H16" s="19"/>
      <c r="I16" s="103"/>
      <c r="J16" s="19" t="s">
        <v>11</v>
      </c>
      <c r="K16" s="103">
        <v>0.25</v>
      </c>
      <c r="L16" s="21"/>
      <c r="M16" s="103"/>
      <c r="N16" s="103">
        <f>C16+E16+G16+I16+K16+M16</f>
        <v>1.61</v>
      </c>
    </row>
    <row r="17" spans="1:14" ht="34.5" x14ac:dyDescent="0.25">
      <c r="A17" s="6"/>
      <c r="B17" s="27" t="s">
        <v>88</v>
      </c>
      <c r="C17" s="98"/>
      <c r="D17" s="27"/>
      <c r="E17" s="13"/>
      <c r="F17" s="27" t="s">
        <v>88</v>
      </c>
      <c r="G17" s="98"/>
      <c r="H17" s="28"/>
      <c r="I17" s="98"/>
      <c r="J17" s="27" t="s">
        <v>88</v>
      </c>
      <c r="K17" s="98"/>
      <c r="L17" s="27"/>
      <c r="M17" s="98"/>
      <c r="N17" s="98"/>
    </row>
    <row r="18" spans="1:14" x14ac:dyDescent="0.25">
      <c r="A18" s="16">
        <v>7</v>
      </c>
      <c r="B18" s="19" t="s">
        <v>11</v>
      </c>
      <c r="C18" s="103">
        <v>0.25</v>
      </c>
      <c r="D18" s="21"/>
      <c r="E18" s="24"/>
      <c r="F18" s="21" t="s">
        <v>17</v>
      </c>
      <c r="G18" s="103">
        <v>1.1100000000000001</v>
      </c>
      <c r="H18" s="19"/>
      <c r="I18" s="103"/>
      <c r="J18" s="19" t="s">
        <v>11</v>
      </c>
      <c r="K18" s="103">
        <v>0.25</v>
      </c>
      <c r="L18" s="31"/>
      <c r="M18" s="103"/>
      <c r="N18" s="103">
        <f>C18+E18+G18+I18+K18+M18</f>
        <v>1.61</v>
      </c>
    </row>
    <row r="19" spans="1:14" ht="34.5" x14ac:dyDescent="0.25">
      <c r="A19" s="6"/>
      <c r="B19" s="27" t="s">
        <v>89</v>
      </c>
      <c r="C19" s="98"/>
      <c r="D19" s="27"/>
      <c r="E19" s="13"/>
      <c r="F19" s="27" t="s">
        <v>89</v>
      </c>
      <c r="G19" s="98"/>
      <c r="H19" s="27"/>
      <c r="I19" s="98"/>
      <c r="J19" s="27" t="s">
        <v>89</v>
      </c>
      <c r="K19" s="98"/>
      <c r="L19" s="27"/>
      <c r="M19" s="98"/>
      <c r="N19" s="98"/>
    </row>
    <row r="20" spans="1:14" x14ac:dyDescent="0.25">
      <c r="A20" s="16">
        <v>6</v>
      </c>
      <c r="B20" s="78" t="s">
        <v>11</v>
      </c>
      <c r="C20" s="103">
        <v>0.28999999999999998</v>
      </c>
      <c r="D20" s="78"/>
      <c r="E20" s="24"/>
      <c r="F20" s="78" t="s">
        <v>17</v>
      </c>
      <c r="G20" s="24">
        <v>0.8</v>
      </c>
      <c r="H20" s="78"/>
      <c r="I20" s="24"/>
      <c r="J20" s="78" t="s">
        <v>11</v>
      </c>
      <c r="K20" s="103">
        <v>0.28999999999999998</v>
      </c>
      <c r="L20" s="21"/>
      <c r="M20" s="24"/>
      <c r="N20" s="103">
        <f>C20+E20+G20+I20+K20+M20</f>
        <v>1.3800000000000001</v>
      </c>
    </row>
    <row r="21" spans="1:14" ht="23.25" x14ac:dyDescent="0.25">
      <c r="A21" s="6"/>
      <c r="B21" s="229" t="s">
        <v>90</v>
      </c>
      <c r="C21" s="98"/>
      <c r="D21" s="229" t="s">
        <v>90</v>
      </c>
      <c r="E21" s="13"/>
      <c r="F21" s="229" t="s">
        <v>90</v>
      </c>
      <c r="G21" s="13"/>
      <c r="H21" s="229" t="s">
        <v>90</v>
      </c>
      <c r="I21" s="13"/>
      <c r="J21" s="229" t="s">
        <v>90</v>
      </c>
      <c r="K21" s="13"/>
      <c r="L21" s="11"/>
      <c r="M21" s="98"/>
      <c r="N21" s="98"/>
    </row>
    <row r="22" spans="1:14" x14ac:dyDescent="0.25">
      <c r="A22" s="16">
        <v>9</v>
      </c>
      <c r="B22" s="78" t="s">
        <v>11</v>
      </c>
      <c r="C22" s="103">
        <v>0.25</v>
      </c>
      <c r="D22" s="78" t="s">
        <v>17</v>
      </c>
      <c r="E22" s="24">
        <v>1.08</v>
      </c>
      <c r="F22" s="78" t="s">
        <v>11</v>
      </c>
      <c r="G22" s="24">
        <v>0.25</v>
      </c>
      <c r="H22" s="78" t="s">
        <v>11</v>
      </c>
      <c r="I22" s="24">
        <v>0.25</v>
      </c>
      <c r="J22" s="78" t="s">
        <v>11</v>
      </c>
      <c r="K22" s="24">
        <v>0.25</v>
      </c>
      <c r="L22" s="21"/>
      <c r="M22" s="103"/>
      <c r="N22" s="103">
        <f>C22+E22+G22+I22+K22</f>
        <v>2.08</v>
      </c>
    </row>
    <row r="23" spans="1:14" ht="24.75" x14ac:dyDescent="0.25">
      <c r="A23" s="52"/>
      <c r="B23" s="50" t="s">
        <v>91</v>
      </c>
      <c r="C23" s="52"/>
      <c r="D23" s="50" t="s">
        <v>91</v>
      </c>
      <c r="E23" s="124"/>
      <c r="F23" s="50" t="s">
        <v>91</v>
      </c>
      <c r="G23" s="124"/>
      <c r="H23" s="50" t="s">
        <v>91</v>
      </c>
      <c r="I23" s="124"/>
      <c r="J23" s="50" t="s">
        <v>91</v>
      </c>
      <c r="K23" s="124"/>
      <c r="L23" s="53"/>
      <c r="M23" s="52"/>
      <c r="N23" s="52"/>
    </row>
    <row r="24" spans="1:14" x14ac:dyDescent="0.25">
      <c r="A24" s="57">
        <v>10.83</v>
      </c>
      <c r="B24" s="55"/>
      <c r="C24" s="57">
        <v>0.5</v>
      </c>
      <c r="D24" s="56"/>
      <c r="E24" s="48">
        <v>0.5</v>
      </c>
      <c r="F24" s="78"/>
      <c r="G24" s="48">
        <v>0.5</v>
      </c>
      <c r="H24" s="56"/>
      <c r="I24" s="48">
        <v>0.5</v>
      </c>
      <c r="J24" s="56"/>
      <c r="K24" s="48">
        <v>0.5</v>
      </c>
      <c r="L24" s="47"/>
      <c r="M24" s="57"/>
      <c r="N24" s="57">
        <f>C24+E24+G24+I24+K24+M24</f>
        <v>2.5</v>
      </c>
    </row>
    <row r="25" spans="1:14" x14ac:dyDescent="0.25">
      <c r="A25" s="179">
        <f>SUM(A3:A24)</f>
        <v>82.24</v>
      </c>
      <c r="B25" s="180" t="s">
        <v>9</v>
      </c>
      <c r="C25" s="184">
        <f>SUM(C3:C24)</f>
        <v>2.88</v>
      </c>
      <c r="D25" s="182"/>
      <c r="E25" s="181">
        <f>SUM(E3:E24)</f>
        <v>4.5999999999999996</v>
      </c>
      <c r="F25" s="183"/>
      <c r="G25" s="184">
        <f>SUM(G3:G24)</f>
        <v>5.8500000000000005</v>
      </c>
      <c r="H25" s="184"/>
      <c r="I25" s="184">
        <f>SUM(I3:I24)</f>
        <v>1.75</v>
      </c>
      <c r="J25" s="185"/>
      <c r="K25" s="184">
        <f>SUM(K3:K24)</f>
        <v>3.63</v>
      </c>
      <c r="L25" s="182"/>
      <c r="M25" s="181">
        <v>0.25</v>
      </c>
      <c r="N25" s="184">
        <f>SUM(N3:N24)</f>
        <v>18.96</v>
      </c>
    </row>
    <row r="26" spans="1:14" x14ac:dyDescent="0.25">
      <c r="A26" s="112"/>
      <c r="B26" s="132"/>
      <c r="C26" s="133"/>
      <c r="D26" s="134"/>
      <c r="E26" s="133"/>
      <c r="F26" s="135"/>
      <c r="G26" s="133"/>
      <c r="H26" s="132"/>
      <c r="I26" s="133"/>
      <c r="J26" s="132"/>
      <c r="K26" s="133"/>
      <c r="L26" s="134"/>
      <c r="M26" s="134"/>
      <c r="N26" s="133"/>
    </row>
    <row r="27" spans="1:14" x14ac:dyDescent="0.25">
      <c r="A27" s="112"/>
      <c r="B27" s="132"/>
      <c r="C27" s="133"/>
      <c r="D27" s="134"/>
      <c r="E27" s="133"/>
      <c r="F27" s="92" t="s">
        <v>32</v>
      </c>
      <c r="G27" s="92"/>
      <c r="H27" s="112"/>
      <c r="I27" s="114">
        <f>N25*4.33</f>
        <v>82.096800000000002</v>
      </c>
      <c r="J27" s="114"/>
      <c r="K27" s="114"/>
      <c r="L27" s="134"/>
      <c r="M27" s="134"/>
      <c r="N27" s="133"/>
    </row>
    <row r="28" spans="1:14" x14ac:dyDescent="0.25">
      <c r="A28" s="92"/>
      <c r="B28" s="92"/>
      <c r="C28" s="92"/>
      <c r="D28" s="92"/>
      <c r="E28" s="92"/>
      <c r="F28" s="92" t="s">
        <v>31</v>
      </c>
      <c r="G28" s="92"/>
      <c r="H28" s="92"/>
      <c r="I28" s="92"/>
      <c r="J28" s="130">
        <v>44959</v>
      </c>
      <c r="K28" s="92"/>
      <c r="L28" s="92"/>
      <c r="M28" s="92"/>
      <c r="N28" s="92"/>
    </row>
    <row r="31" spans="1:14" x14ac:dyDescent="0.25">
      <c r="F31" t="s">
        <v>92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7" workbookViewId="0">
      <selection sqref="A1:N26"/>
    </sheetView>
  </sheetViews>
  <sheetFormatPr baseColWidth="10" defaultRowHeight="15" x14ac:dyDescent="0.25"/>
  <cols>
    <col min="4" max="4" width="12.4257812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9"/>
      <c r="B3" s="36" t="s">
        <v>71</v>
      </c>
      <c r="C3" s="37"/>
      <c r="D3" s="96"/>
      <c r="E3" s="96"/>
      <c r="F3" s="39"/>
      <c r="G3" s="37"/>
      <c r="H3" s="39" t="s">
        <v>71</v>
      </c>
      <c r="I3" s="37"/>
      <c r="J3" s="96"/>
      <c r="K3" s="15"/>
      <c r="L3" s="54"/>
      <c r="M3" s="52"/>
      <c r="N3" s="15"/>
    </row>
    <row r="4" spans="1:14" x14ac:dyDescent="0.25">
      <c r="A4" s="43">
        <v>5</v>
      </c>
      <c r="B4" s="19" t="s">
        <v>11</v>
      </c>
      <c r="C4" s="26">
        <v>0.4</v>
      </c>
      <c r="D4" s="47"/>
      <c r="E4" s="47"/>
      <c r="F4" s="47"/>
      <c r="G4" s="26"/>
      <c r="H4" s="45" t="s">
        <v>17</v>
      </c>
      <c r="I4" s="26">
        <v>0.75</v>
      </c>
      <c r="J4" s="47"/>
      <c r="K4" s="26"/>
      <c r="L4" s="47"/>
      <c r="M4" s="57"/>
      <c r="N4" s="26">
        <f>C4+E4+G4+I4+K4+M4</f>
        <v>1.1499999999999999</v>
      </c>
    </row>
    <row r="5" spans="1:14" ht="24.75" x14ac:dyDescent="0.25">
      <c r="A5" s="49"/>
      <c r="B5" s="51" t="s">
        <v>72</v>
      </c>
      <c r="C5" s="15"/>
      <c r="D5" s="51"/>
      <c r="E5" s="53"/>
      <c r="F5" s="51" t="s">
        <v>72</v>
      </c>
      <c r="G5" s="72"/>
      <c r="H5" s="51"/>
      <c r="I5" s="72"/>
      <c r="J5" s="51" t="s">
        <v>72</v>
      </c>
      <c r="K5" s="72"/>
      <c r="L5" s="53"/>
      <c r="M5" s="52"/>
      <c r="N5" s="15"/>
    </row>
    <row r="6" spans="1:14" x14ac:dyDescent="0.25">
      <c r="A6" s="43">
        <v>9.6199999999999992</v>
      </c>
      <c r="B6" s="56" t="s">
        <v>11</v>
      </c>
      <c r="C6" s="26">
        <v>0.36</v>
      </c>
      <c r="D6" s="56"/>
      <c r="E6" s="47"/>
      <c r="F6" s="56" t="s">
        <v>17</v>
      </c>
      <c r="G6" s="26">
        <v>1.5</v>
      </c>
      <c r="H6" s="56"/>
      <c r="I6" s="67"/>
      <c r="J6" s="56" t="s">
        <v>11</v>
      </c>
      <c r="K6" s="67">
        <v>0.36</v>
      </c>
      <c r="L6" s="47"/>
      <c r="M6" s="57"/>
      <c r="N6" s="26">
        <f>C6+G6+K6</f>
        <v>2.2199999999999998</v>
      </c>
    </row>
    <row r="7" spans="1:14" x14ac:dyDescent="0.25">
      <c r="A7" s="205"/>
      <c r="B7" s="206"/>
      <c r="C7" s="207"/>
      <c r="D7" s="8" t="s">
        <v>75</v>
      </c>
      <c r="E7" s="208"/>
      <c r="F7" s="8"/>
      <c r="G7" s="209"/>
      <c r="H7" s="210"/>
      <c r="I7" s="211"/>
      <c r="J7" s="212" t="s">
        <v>75</v>
      </c>
      <c r="K7" s="211"/>
      <c r="L7" s="212"/>
      <c r="M7" s="211"/>
      <c r="N7" s="211"/>
    </row>
    <row r="8" spans="1:14" x14ac:dyDescent="0.25">
      <c r="A8" s="16">
        <v>5</v>
      </c>
      <c r="B8" s="213"/>
      <c r="C8" s="214"/>
      <c r="D8" s="18" t="s">
        <v>17</v>
      </c>
      <c r="E8" s="215">
        <v>0.75</v>
      </c>
      <c r="F8" s="18"/>
      <c r="G8" s="216"/>
      <c r="H8" s="217"/>
      <c r="I8" s="103"/>
      <c r="J8" s="218" t="s">
        <v>22</v>
      </c>
      <c r="K8" s="103">
        <v>0.4</v>
      </c>
      <c r="L8" s="218"/>
      <c r="M8" s="103"/>
      <c r="N8" s="103">
        <f t="shared" ref="N8" si="0">C8+E8+G8+I8+K8</f>
        <v>1.1499999999999999</v>
      </c>
    </row>
    <row r="9" spans="1:14" ht="23.25" x14ac:dyDescent="0.25">
      <c r="A9" s="6">
        <v>12</v>
      </c>
      <c r="B9" s="11" t="s">
        <v>76</v>
      </c>
      <c r="C9" s="8"/>
      <c r="D9" s="11" t="s">
        <v>76</v>
      </c>
      <c r="E9" s="8"/>
      <c r="F9" s="11" t="s">
        <v>76</v>
      </c>
      <c r="G9" s="8"/>
      <c r="H9" s="11" t="s">
        <v>76</v>
      </c>
      <c r="I9" s="8"/>
      <c r="J9" s="11" t="s">
        <v>76</v>
      </c>
      <c r="K9" s="8"/>
      <c r="L9" s="11" t="s">
        <v>76</v>
      </c>
      <c r="M9" s="98"/>
      <c r="N9" s="8"/>
    </row>
    <row r="10" spans="1:14" ht="22.5" x14ac:dyDescent="0.25">
      <c r="A10" s="16"/>
      <c r="B10" s="19" t="s">
        <v>11</v>
      </c>
      <c r="C10" s="18">
        <v>0.25</v>
      </c>
      <c r="D10" s="218" t="s">
        <v>17</v>
      </c>
      <c r="E10" s="217">
        <v>1.52</v>
      </c>
      <c r="F10" s="21" t="s">
        <v>11</v>
      </c>
      <c r="G10" s="18">
        <v>0.25</v>
      </c>
      <c r="H10" s="19" t="s">
        <v>11</v>
      </c>
      <c r="I10" s="18">
        <v>0.25</v>
      </c>
      <c r="J10" s="19" t="s">
        <v>11</v>
      </c>
      <c r="K10" s="18">
        <v>0.25</v>
      </c>
      <c r="L10" s="23" t="s">
        <v>77</v>
      </c>
      <c r="M10" s="103">
        <v>0.25</v>
      </c>
      <c r="N10" s="18">
        <f>C10+E10+G10+I10+K10+M10</f>
        <v>2.77</v>
      </c>
    </row>
    <row r="11" spans="1:14" x14ac:dyDescent="0.25">
      <c r="A11" s="220"/>
      <c r="B11" s="9"/>
      <c r="C11" s="8"/>
      <c r="D11" s="221" t="s">
        <v>82</v>
      </c>
      <c r="E11" s="222"/>
      <c r="F11" s="11"/>
      <c r="G11" s="8"/>
      <c r="H11" s="9"/>
      <c r="I11" s="8"/>
      <c r="J11" s="9" t="s">
        <v>82</v>
      </c>
      <c r="K11" s="8"/>
      <c r="L11" s="223"/>
      <c r="M11" s="98"/>
      <c r="N11" s="8"/>
    </row>
    <row r="12" spans="1:14" x14ac:dyDescent="0.25">
      <c r="A12" s="219">
        <v>6.5</v>
      </c>
      <c r="B12" s="19"/>
      <c r="C12" s="18"/>
      <c r="D12" s="218"/>
      <c r="E12" s="217">
        <v>0.75</v>
      </c>
      <c r="F12" s="21"/>
      <c r="G12" s="18"/>
      <c r="H12" s="19"/>
      <c r="I12" s="18"/>
      <c r="J12" s="19"/>
      <c r="K12" s="18">
        <v>0.75</v>
      </c>
      <c r="L12" s="23"/>
      <c r="M12" s="103"/>
      <c r="N12" s="18">
        <v>1.5</v>
      </c>
    </row>
    <row r="13" spans="1:14" x14ac:dyDescent="0.25">
      <c r="A13" s="117"/>
      <c r="B13" s="226" t="s">
        <v>85</v>
      </c>
      <c r="C13" s="117"/>
      <c r="D13" s="226"/>
      <c r="E13" s="117"/>
      <c r="F13" s="226" t="s">
        <v>85</v>
      </c>
      <c r="G13" s="117"/>
      <c r="H13" s="226"/>
      <c r="I13" s="117"/>
      <c r="J13" s="226" t="s">
        <v>85</v>
      </c>
      <c r="K13" s="117"/>
      <c r="L13" s="226"/>
      <c r="M13" s="117"/>
      <c r="N13" s="117"/>
    </row>
    <row r="14" spans="1:14" x14ac:dyDescent="0.25">
      <c r="A14" s="119">
        <v>4.29</v>
      </c>
      <c r="B14" s="227" t="s">
        <v>86</v>
      </c>
      <c r="C14" s="119">
        <v>0.33</v>
      </c>
      <c r="D14" s="227"/>
      <c r="E14" s="119"/>
      <c r="F14" s="227" t="s">
        <v>86</v>
      </c>
      <c r="G14" s="119">
        <v>0.33</v>
      </c>
      <c r="H14" s="227"/>
      <c r="I14" s="119"/>
      <c r="J14" s="227" t="s">
        <v>86</v>
      </c>
      <c r="K14" s="119">
        <v>0.33</v>
      </c>
      <c r="L14" s="227"/>
      <c r="M14" s="119"/>
      <c r="N14" s="119">
        <f>M14+K14+I14+G14+E14+C14</f>
        <v>0.99</v>
      </c>
    </row>
    <row r="15" spans="1:14" ht="34.5" x14ac:dyDescent="0.25">
      <c r="A15" s="6"/>
      <c r="B15" s="36" t="s">
        <v>87</v>
      </c>
      <c r="C15" s="211"/>
      <c r="D15" s="225"/>
      <c r="E15" s="228"/>
      <c r="F15" s="36" t="s">
        <v>87</v>
      </c>
      <c r="G15" s="211"/>
      <c r="H15" s="36"/>
      <c r="I15" s="211"/>
      <c r="J15" s="36" t="s">
        <v>87</v>
      </c>
      <c r="K15" s="98"/>
      <c r="L15" s="9"/>
      <c r="M15" s="98"/>
      <c r="N15" s="98"/>
    </row>
    <row r="16" spans="1:14" x14ac:dyDescent="0.25">
      <c r="A16" s="16">
        <v>7</v>
      </c>
      <c r="B16" s="19" t="s">
        <v>11</v>
      </c>
      <c r="C16" s="103">
        <v>0.25</v>
      </c>
      <c r="D16" s="21"/>
      <c r="E16" s="24"/>
      <c r="F16" s="21" t="s">
        <v>17</v>
      </c>
      <c r="G16" s="103">
        <v>1.1100000000000001</v>
      </c>
      <c r="H16" s="19"/>
      <c r="I16" s="103"/>
      <c r="J16" s="19" t="s">
        <v>11</v>
      </c>
      <c r="K16" s="103">
        <v>0.25</v>
      </c>
      <c r="L16" s="21"/>
      <c r="M16" s="103"/>
      <c r="N16" s="103">
        <f>C16+E16+G16+I16+K16+M16</f>
        <v>1.61</v>
      </c>
    </row>
    <row r="17" spans="1:14" ht="34.5" x14ac:dyDescent="0.25">
      <c r="A17" s="6"/>
      <c r="B17" s="27" t="s">
        <v>88</v>
      </c>
      <c r="C17" s="98"/>
      <c r="D17" s="27"/>
      <c r="E17" s="13"/>
      <c r="F17" s="27" t="s">
        <v>88</v>
      </c>
      <c r="G17" s="98"/>
      <c r="H17" s="28"/>
      <c r="I17" s="98"/>
      <c r="J17" s="27" t="s">
        <v>88</v>
      </c>
      <c r="K17" s="98"/>
      <c r="L17" s="27"/>
      <c r="M17" s="98"/>
      <c r="N17" s="98"/>
    </row>
    <row r="18" spans="1:14" x14ac:dyDescent="0.25">
      <c r="A18" s="16">
        <v>7</v>
      </c>
      <c r="B18" s="19" t="s">
        <v>11</v>
      </c>
      <c r="C18" s="103">
        <v>0.25</v>
      </c>
      <c r="D18" s="21"/>
      <c r="E18" s="24"/>
      <c r="F18" s="21" t="s">
        <v>17</v>
      </c>
      <c r="G18" s="103">
        <v>1.1100000000000001</v>
      </c>
      <c r="H18" s="19"/>
      <c r="I18" s="103"/>
      <c r="J18" s="19" t="s">
        <v>11</v>
      </c>
      <c r="K18" s="103">
        <v>0.25</v>
      </c>
      <c r="L18" s="31"/>
      <c r="M18" s="103"/>
      <c r="N18" s="103">
        <f>C18+E18+G18+I18+K18+M18</f>
        <v>1.61</v>
      </c>
    </row>
    <row r="19" spans="1:14" ht="34.5" x14ac:dyDescent="0.25">
      <c r="A19" s="6"/>
      <c r="B19" s="27" t="s">
        <v>89</v>
      </c>
      <c r="C19" s="98"/>
      <c r="D19" s="27"/>
      <c r="E19" s="13"/>
      <c r="F19" s="27" t="s">
        <v>89</v>
      </c>
      <c r="G19" s="98"/>
      <c r="H19" s="27"/>
      <c r="I19" s="98"/>
      <c r="J19" s="27" t="s">
        <v>89</v>
      </c>
      <c r="K19" s="98"/>
      <c r="L19" s="27"/>
      <c r="M19" s="98"/>
      <c r="N19" s="98"/>
    </row>
    <row r="20" spans="1:14" x14ac:dyDescent="0.25">
      <c r="A20" s="16">
        <v>6</v>
      </c>
      <c r="B20" s="78" t="s">
        <v>11</v>
      </c>
      <c r="C20" s="103">
        <v>0.28999999999999998</v>
      </c>
      <c r="D20" s="78"/>
      <c r="E20" s="24"/>
      <c r="F20" s="78" t="s">
        <v>17</v>
      </c>
      <c r="G20" s="24">
        <v>0.8</v>
      </c>
      <c r="H20" s="78"/>
      <c r="I20" s="24"/>
      <c r="J20" s="78" t="s">
        <v>11</v>
      </c>
      <c r="K20" s="103">
        <v>0.28999999999999998</v>
      </c>
      <c r="L20" s="21"/>
      <c r="M20" s="24"/>
      <c r="N20" s="103">
        <f>C20+E20+G20+I20+K20+M20</f>
        <v>1.3800000000000001</v>
      </c>
    </row>
    <row r="21" spans="1:14" ht="23.25" x14ac:dyDescent="0.25">
      <c r="A21" s="6"/>
      <c r="B21" s="229" t="s">
        <v>90</v>
      </c>
      <c r="C21" s="98"/>
      <c r="D21" s="229" t="s">
        <v>90</v>
      </c>
      <c r="E21" s="13"/>
      <c r="F21" s="229" t="s">
        <v>90</v>
      </c>
      <c r="G21" s="13"/>
      <c r="H21" s="229" t="s">
        <v>90</v>
      </c>
      <c r="I21" s="13"/>
      <c r="J21" s="229" t="s">
        <v>90</v>
      </c>
      <c r="K21" s="13"/>
      <c r="L21" s="11"/>
      <c r="M21" s="98"/>
      <c r="N21" s="98"/>
    </row>
    <row r="22" spans="1:14" x14ac:dyDescent="0.25">
      <c r="A22" s="16">
        <v>9</v>
      </c>
      <c r="B22" s="78" t="s">
        <v>11</v>
      </c>
      <c r="C22" s="103">
        <v>0.25</v>
      </c>
      <c r="D22" s="78" t="s">
        <v>17</v>
      </c>
      <c r="E22" s="24">
        <v>1.08</v>
      </c>
      <c r="F22" s="78" t="s">
        <v>11</v>
      </c>
      <c r="G22" s="24">
        <v>0.25</v>
      </c>
      <c r="H22" s="78" t="s">
        <v>11</v>
      </c>
      <c r="I22" s="24">
        <v>0.25</v>
      </c>
      <c r="J22" s="78" t="s">
        <v>11</v>
      </c>
      <c r="K22" s="24">
        <v>0.25</v>
      </c>
      <c r="L22" s="21"/>
      <c r="M22" s="103"/>
      <c r="N22" s="103">
        <f>C22+E22+G22+I22+K22</f>
        <v>2.08</v>
      </c>
    </row>
    <row r="23" spans="1:14" x14ac:dyDescent="0.25">
      <c r="A23" s="179">
        <f>SUM(A3:A22)</f>
        <v>71.41</v>
      </c>
      <c r="B23" s="180" t="s">
        <v>9</v>
      </c>
      <c r="C23" s="184">
        <f>SUM(C3:C22)</f>
        <v>2.38</v>
      </c>
      <c r="D23" s="182"/>
      <c r="E23" s="181">
        <f>SUM(E3:E22)</f>
        <v>4.0999999999999996</v>
      </c>
      <c r="F23" s="183"/>
      <c r="G23" s="184">
        <f>SUM(G3:G22)</f>
        <v>5.3500000000000005</v>
      </c>
      <c r="H23" s="184"/>
      <c r="I23" s="184">
        <f>SUM(I3:I22)</f>
        <v>1.25</v>
      </c>
      <c r="J23" s="185"/>
      <c r="K23" s="184">
        <f>SUM(K3:K22)</f>
        <v>3.13</v>
      </c>
      <c r="L23" s="182"/>
      <c r="M23" s="181">
        <v>0.25</v>
      </c>
      <c r="N23" s="184">
        <f>SUM(N3:N22)</f>
        <v>16.46</v>
      </c>
    </row>
    <row r="24" spans="1:14" x14ac:dyDescent="0.25">
      <c r="A24" s="112"/>
      <c r="B24" s="132"/>
      <c r="C24" s="133"/>
      <c r="D24" s="134"/>
      <c r="E24" s="133"/>
      <c r="F24" s="135"/>
      <c r="G24" s="133"/>
      <c r="H24" s="132"/>
      <c r="I24" s="133"/>
      <c r="J24" s="132"/>
      <c r="K24" s="133"/>
      <c r="L24" s="134"/>
      <c r="M24" s="134"/>
      <c r="N24" s="133"/>
    </row>
    <row r="25" spans="1:14" x14ac:dyDescent="0.25">
      <c r="A25" s="112"/>
      <c r="B25" s="132"/>
      <c r="C25" s="133"/>
      <c r="D25" s="134"/>
      <c r="E25" s="133"/>
      <c r="F25" s="92" t="s">
        <v>32</v>
      </c>
      <c r="G25" s="92"/>
      <c r="H25" s="112"/>
      <c r="I25" s="114">
        <f>N23*4.33</f>
        <v>71.271799999999999</v>
      </c>
      <c r="J25" s="114"/>
      <c r="K25" s="114"/>
      <c r="L25" s="134"/>
      <c r="M25" s="134"/>
      <c r="N25" s="133"/>
    </row>
    <row r="26" spans="1:14" x14ac:dyDescent="0.25">
      <c r="A26" s="92"/>
      <c r="B26" s="92"/>
      <c r="C26" s="92"/>
      <c r="D26" s="92"/>
      <c r="E26" s="92"/>
      <c r="F26" s="92" t="s">
        <v>31</v>
      </c>
      <c r="G26" s="92"/>
      <c r="H26" s="92"/>
      <c r="I26" s="92"/>
      <c r="J26" s="130">
        <v>44958</v>
      </c>
      <c r="K26" s="92"/>
      <c r="L26" s="92"/>
      <c r="M26" s="92"/>
      <c r="N26" s="92"/>
    </row>
    <row r="30" spans="1:14" x14ac:dyDescent="0.25">
      <c r="D30" s="230" t="s">
        <v>84</v>
      </c>
      <c r="E30" s="224"/>
      <c r="F30" s="224"/>
      <c r="G30" s="224"/>
      <c r="H30" s="224"/>
      <c r="I30" s="224"/>
      <c r="J30" s="224"/>
      <c r="K30" s="224"/>
      <c r="L30" s="224"/>
    </row>
  </sheetData>
  <pageMargins left="0.23622047244094488" right="0.23622047244094488" top="0.15748031496062992" bottom="0.15748031496062992" header="0.31496062992125984" footer="0.31496062992125984"/>
  <pageSetup paperSize="9" scale="8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6"/>
    </sheetView>
  </sheetViews>
  <sheetFormatPr baseColWidth="10" defaultRowHeight="15" x14ac:dyDescent="0.25"/>
  <cols>
    <col min="1" max="1" width="7.85546875" customWidth="1"/>
    <col min="3" max="3" width="7.28515625" customWidth="1"/>
    <col min="4" max="4" width="13" customWidth="1"/>
    <col min="5" max="5" width="6.5703125" customWidth="1"/>
    <col min="7" max="7" width="6.85546875" customWidth="1"/>
    <col min="9" max="9" width="6.140625" customWidth="1"/>
    <col min="10" max="10" width="13" customWidth="1"/>
    <col min="11" max="11" width="7.5703125" customWidth="1"/>
    <col min="13" max="13" width="7.5703125" customWidth="1"/>
    <col min="14" max="14" width="8.4257812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9"/>
      <c r="B3" s="36" t="s">
        <v>71</v>
      </c>
      <c r="C3" s="37"/>
      <c r="D3" s="96"/>
      <c r="E3" s="96"/>
      <c r="F3" s="39"/>
      <c r="G3" s="37"/>
      <c r="H3" s="39" t="s">
        <v>71</v>
      </c>
      <c r="I3" s="37"/>
      <c r="J3" s="96"/>
      <c r="K3" s="15"/>
      <c r="L3" s="54"/>
      <c r="M3" s="52"/>
      <c r="N3" s="15"/>
    </row>
    <row r="4" spans="1:14" x14ac:dyDescent="0.25">
      <c r="A4" s="43">
        <v>5</v>
      </c>
      <c r="B4" s="19" t="s">
        <v>11</v>
      </c>
      <c r="C4" s="26">
        <v>0.4</v>
      </c>
      <c r="D4" s="47"/>
      <c r="E4" s="47"/>
      <c r="F4" s="47"/>
      <c r="G4" s="26"/>
      <c r="H4" s="45" t="s">
        <v>17</v>
      </c>
      <c r="I4" s="26">
        <v>0.75</v>
      </c>
      <c r="J4" s="47"/>
      <c r="K4" s="26"/>
      <c r="L4" s="47"/>
      <c r="M4" s="57"/>
      <c r="N4" s="26">
        <f>C4+E4+G4+I4+K4+M4</f>
        <v>1.1499999999999999</v>
      </c>
    </row>
    <row r="5" spans="1:14" ht="24.75" x14ac:dyDescent="0.25">
      <c r="A5" s="49"/>
      <c r="B5" s="51" t="s">
        <v>72</v>
      </c>
      <c r="C5" s="15"/>
      <c r="D5" s="51"/>
      <c r="E5" s="53"/>
      <c r="F5" s="51" t="s">
        <v>72</v>
      </c>
      <c r="G5" s="72"/>
      <c r="H5" s="51"/>
      <c r="I5" s="72"/>
      <c r="J5" s="51" t="s">
        <v>72</v>
      </c>
      <c r="K5" s="72"/>
      <c r="L5" s="53"/>
      <c r="M5" s="52"/>
      <c r="N5" s="15"/>
    </row>
    <row r="6" spans="1:14" x14ac:dyDescent="0.25">
      <c r="A6" s="43">
        <v>9.6199999999999992</v>
      </c>
      <c r="B6" s="56" t="s">
        <v>11</v>
      </c>
      <c r="C6" s="26">
        <v>0.36</v>
      </c>
      <c r="D6" s="56"/>
      <c r="E6" s="47"/>
      <c r="F6" s="56" t="s">
        <v>17</v>
      </c>
      <c r="G6" s="26">
        <v>1.5</v>
      </c>
      <c r="H6" s="56"/>
      <c r="I6" s="67"/>
      <c r="J6" s="56" t="s">
        <v>11</v>
      </c>
      <c r="K6" s="67">
        <v>0.36</v>
      </c>
      <c r="L6" s="47"/>
      <c r="M6" s="57"/>
      <c r="N6" s="26">
        <f>C6+G6+K6</f>
        <v>2.2199999999999998</v>
      </c>
    </row>
    <row r="7" spans="1:14" x14ac:dyDescent="0.25">
      <c r="A7" s="205"/>
      <c r="B7" s="206"/>
      <c r="C7" s="207"/>
      <c r="D7" s="8" t="s">
        <v>75</v>
      </c>
      <c r="E7" s="208"/>
      <c r="F7" s="8"/>
      <c r="G7" s="209"/>
      <c r="H7" s="210"/>
      <c r="I7" s="211"/>
      <c r="J7" s="212" t="s">
        <v>75</v>
      </c>
      <c r="K7" s="211"/>
      <c r="L7" s="212"/>
      <c r="M7" s="211"/>
      <c r="N7" s="211"/>
    </row>
    <row r="8" spans="1:14" x14ac:dyDescent="0.25">
      <c r="A8" s="16">
        <v>5</v>
      </c>
      <c r="B8" s="213"/>
      <c r="C8" s="214"/>
      <c r="D8" s="18" t="s">
        <v>17</v>
      </c>
      <c r="E8" s="215">
        <v>0.75</v>
      </c>
      <c r="F8" s="18"/>
      <c r="G8" s="216"/>
      <c r="H8" s="217"/>
      <c r="I8" s="103"/>
      <c r="J8" s="218" t="s">
        <v>22</v>
      </c>
      <c r="K8" s="103">
        <v>0.4</v>
      </c>
      <c r="L8" s="218"/>
      <c r="M8" s="103"/>
      <c r="N8" s="103">
        <f t="shared" ref="N8" si="0">C8+E8+G8+I8+K8</f>
        <v>1.1499999999999999</v>
      </c>
    </row>
    <row r="9" spans="1:14" ht="23.25" x14ac:dyDescent="0.25">
      <c r="A9" s="6">
        <v>12</v>
      </c>
      <c r="B9" s="11" t="s">
        <v>76</v>
      </c>
      <c r="C9" s="8"/>
      <c r="D9" s="11" t="s">
        <v>76</v>
      </c>
      <c r="E9" s="8"/>
      <c r="F9" s="11" t="s">
        <v>76</v>
      </c>
      <c r="G9" s="8"/>
      <c r="H9" s="11" t="s">
        <v>76</v>
      </c>
      <c r="I9" s="8"/>
      <c r="J9" s="11" t="s">
        <v>76</v>
      </c>
      <c r="K9" s="8"/>
      <c r="L9" s="11" t="s">
        <v>76</v>
      </c>
      <c r="M9" s="98"/>
      <c r="N9" s="8"/>
    </row>
    <row r="10" spans="1:14" ht="22.5" x14ac:dyDescent="0.25">
      <c r="A10" s="16"/>
      <c r="B10" s="19" t="s">
        <v>11</v>
      </c>
      <c r="C10" s="18">
        <v>0.25</v>
      </c>
      <c r="D10" s="218" t="s">
        <v>17</v>
      </c>
      <c r="E10" s="217">
        <v>1.52</v>
      </c>
      <c r="F10" s="21" t="s">
        <v>11</v>
      </c>
      <c r="G10" s="18">
        <v>0.25</v>
      </c>
      <c r="H10" s="19" t="s">
        <v>11</v>
      </c>
      <c r="I10" s="18">
        <v>0.25</v>
      </c>
      <c r="J10" s="19" t="s">
        <v>11</v>
      </c>
      <c r="K10" s="18">
        <v>0.25</v>
      </c>
      <c r="L10" s="23" t="s">
        <v>77</v>
      </c>
      <c r="M10" s="103">
        <v>0.25</v>
      </c>
      <c r="N10" s="18">
        <f>C10+E10+G10+I10+K10+M10</f>
        <v>2.77</v>
      </c>
    </row>
    <row r="11" spans="1:14" x14ac:dyDescent="0.25">
      <c r="A11" s="220"/>
      <c r="B11" s="9"/>
      <c r="C11" s="8"/>
      <c r="D11" s="221" t="s">
        <v>82</v>
      </c>
      <c r="E11" s="222"/>
      <c r="F11" s="11"/>
      <c r="G11" s="8"/>
      <c r="H11" s="9"/>
      <c r="I11" s="8"/>
      <c r="J11" s="9" t="s">
        <v>82</v>
      </c>
      <c r="K11" s="8"/>
      <c r="L11" s="223"/>
      <c r="M11" s="98"/>
      <c r="N11" s="8"/>
    </row>
    <row r="12" spans="1:14" x14ac:dyDescent="0.25">
      <c r="A12" s="219">
        <v>6.5</v>
      </c>
      <c r="B12" s="19"/>
      <c r="C12" s="18"/>
      <c r="D12" s="218"/>
      <c r="E12" s="217">
        <v>0.75</v>
      </c>
      <c r="F12" s="21"/>
      <c r="G12" s="18"/>
      <c r="H12" s="19"/>
      <c r="I12" s="18"/>
      <c r="J12" s="19"/>
      <c r="K12" s="18">
        <v>0.75</v>
      </c>
      <c r="L12" s="23"/>
      <c r="M12" s="103"/>
      <c r="N12" s="18">
        <v>1.5</v>
      </c>
    </row>
    <row r="13" spans="1:14" x14ac:dyDescent="0.25">
      <c r="A13" s="179">
        <f>SUM(A3:A12)</f>
        <v>38.119999999999997</v>
      </c>
      <c r="B13" s="180" t="s">
        <v>9</v>
      </c>
      <c r="C13" s="184">
        <f>SUM(C3:C10)</f>
        <v>1.01</v>
      </c>
      <c r="D13" s="182"/>
      <c r="E13" s="181">
        <f>SUM(E3:E12)</f>
        <v>3.02</v>
      </c>
      <c r="F13" s="183"/>
      <c r="G13" s="184">
        <f>SUM(G3:G10)</f>
        <v>1.75</v>
      </c>
      <c r="H13" s="184"/>
      <c r="I13" s="184">
        <f>SUM(I3:I10)</f>
        <v>1</v>
      </c>
      <c r="J13" s="185"/>
      <c r="K13" s="184">
        <f>SUM(K3:K12)</f>
        <v>1.76</v>
      </c>
      <c r="L13" s="182"/>
      <c r="M13" s="181">
        <v>0.25</v>
      </c>
      <c r="N13" s="184">
        <f>SUM(N3:N12)</f>
        <v>8.7899999999999991</v>
      </c>
    </row>
    <row r="14" spans="1:14" x14ac:dyDescent="0.25">
      <c r="A14" s="112"/>
      <c r="B14" s="132"/>
      <c r="C14" s="133"/>
      <c r="D14" s="134"/>
      <c r="E14" s="133"/>
      <c r="F14" s="135"/>
      <c r="G14" s="133"/>
      <c r="H14" s="132"/>
      <c r="I14" s="133"/>
      <c r="J14" s="132"/>
      <c r="K14" s="133"/>
      <c r="L14" s="134"/>
      <c r="M14" s="134"/>
      <c r="N14" s="133"/>
    </row>
    <row r="15" spans="1:14" x14ac:dyDescent="0.25">
      <c r="A15" s="112"/>
      <c r="B15" s="132"/>
      <c r="C15" s="133"/>
      <c r="D15" s="134"/>
      <c r="E15" s="133"/>
      <c r="F15" s="92" t="s">
        <v>32</v>
      </c>
      <c r="G15" s="92"/>
      <c r="H15" s="112"/>
      <c r="I15" s="114">
        <f>N13*4.33</f>
        <v>38.060699999999997</v>
      </c>
      <c r="J15" s="114"/>
      <c r="K15" s="114"/>
      <c r="L15" s="134"/>
      <c r="M15" s="134"/>
      <c r="N15" s="133"/>
    </row>
    <row r="16" spans="1:14" x14ac:dyDescent="0.25">
      <c r="A16" s="92"/>
      <c r="B16" s="92"/>
      <c r="C16" s="92"/>
      <c r="D16" s="92"/>
      <c r="E16" s="92"/>
      <c r="F16" s="92" t="s">
        <v>31</v>
      </c>
      <c r="G16" s="92"/>
      <c r="H16" s="92"/>
      <c r="I16" s="92"/>
      <c r="J16" s="130">
        <v>44936</v>
      </c>
      <c r="K16" s="92"/>
      <c r="L16" s="92"/>
      <c r="M16" s="92"/>
      <c r="N16" s="92"/>
    </row>
    <row r="19" spans="6:6" x14ac:dyDescent="0.25">
      <c r="F19" t="s">
        <v>83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J26" sqref="J26"/>
    </sheetView>
  </sheetViews>
  <sheetFormatPr baseColWidth="10" defaultRowHeight="15" x14ac:dyDescent="0.25"/>
  <cols>
    <col min="1" max="1" width="6.5703125" customWidth="1"/>
    <col min="3" max="3" width="7.140625" customWidth="1"/>
    <col min="5" max="5" width="7.140625" customWidth="1"/>
    <col min="7" max="7" width="7.85546875" customWidth="1"/>
    <col min="9" max="9" width="7.140625" customWidth="1"/>
    <col min="11" max="11" width="7.5703125" customWidth="1"/>
    <col min="13" max="13" width="7.85546875" customWidth="1"/>
    <col min="14" max="14" width="8.710937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49"/>
      <c r="B3" s="36" t="s">
        <v>71</v>
      </c>
      <c r="C3" s="37"/>
      <c r="D3" s="96"/>
      <c r="E3" s="96"/>
      <c r="F3" s="39"/>
      <c r="G3" s="37"/>
      <c r="H3" s="39" t="s">
        <v>71</v>
      </c>
      <c r="I3" s="37"/>
      <c r="J3" s="96"/>
      <c r="K3" s="15"/>
      <c r="L3" s="54"/>
      <c r="M3" s="52"/>
      <c r="N3" s="15"/>
    </row>
    <row r="4" spans="1:14" x14ac:dyDescent="0.25">
      <c r="A4" s="43">
        <v>5</v>
      </c>
      <c r="B4" s="19" t="s">
        <v>11</v>
      </c>
      <c r="C4" s="26">
        <v>0.4</v>
      </c>
      <c r="D4" s="47"/>
      <c r="E4" s="47"/>
      <c r="F4" s="47"/>
      <c r="G4" s="26"/>
      <c r="H4" s="45" t="s">
        <v>17</v>
      </c>
      <c r="I4" s="26">
        <v>0.75</v>
      </c>
      <c r="J4" s="47"/>
      <c r="K4" s="26"/>
      <c r="L4" s="47"/>
      <c r="M4" s="57"/>
      <c r="N4" s="26">
        <f>C4+E4+G4+I4+K4+M4</f>
        <v>1.1499999999999999</v>
      </c>
    </row>
    <row r="5" spans="1:14" ht="24.75" x14ac:dyDescent="0.25">
      <c r="A5" s="49"/>
      <c r="B5" s="51" t="s">
        <v>72</v>
      </c>
      <c r="C5" s="15"/>
      <c r="D5" s="51"/>
      <c r="E5" s="53"/>
      <c r="F5" s="51" t="s">
        <v>72</v>
      </c>
      <c r="G5" s="72"/>
      <c r="H5" s="51"/>
      <c r="I5" s="72"/>
      <c r="J5" s="51" t="s">
        <v>72</v>
      </c>
      <c r="K5" s="72"/>
      <c r="L5" s="53"/>
      <c r="M5" s="52"/>
      <c r="N5" s="15"/>
    </row>
    <row r="6" spans="1:14" x14ac:dyDescent="0.25">
      <c r="A6" s="43">
        <v>9.6199999999999992</v>
      </c>
      <c r="B6" s="56" t="s">
        <v>11</v>
      </c>
      <c r="C6" s="26">
        <v>0.36</v>
      </c>
      <c r="D6" s="56"/>
      <c r="E6" s="47"/>
      <c r="F6" s="56" t="s">
        <v>17</v>
      </c>
      <c r="G6" s="26">
        <v>1.5</v>
      </c>
      <c r="H6" s="56"/>
      <c r="I6" s="67"/>
      <c r="J6" s="56" t="s">
        <v>11</v>
      </c>
      <c r="K6" s="67">
        <v>0.36</v>
      </c>
      <c r="L6" s="47"/>
      <c r="M6" s="57"/>
      <c r="N6" s="26">
        <f>C6+G6+K6</f>
        <v>2.2199999999999998</v>
      </c>
    </row>
    <row r="7" spans="1:14" x14ac:dyDescent="0.25">
      <c r="A7" s="205"/>
      <c r="B7" s="206"/>
      <c r="C7" s="207"/>
      <c r="D7" s="8" t="s">
        <v>75</v>
      </c>
      <c r="E7" s="208"/>
      <c r="F7" s="8"/>
      <c r="G7" s="209"/>
      <c r="H7" s="210"/>
      <c r="I7" s="211"/>
      <c r="J7" s="212" t="s">
        <v>75</v>
      </c>
      <c r="K7" s="211"/>
      <c r="L7" s="212"/>
      <c r="M7" s="211"/>
      <c r="N7" s="211"/>
    </row>
    <row r="8" spans="1:14" x14ac:dyDescent="0.25">
      <c r="A8" s="16">
        <v>5</v>
      </c>
      <c r="B8" s="213"/>
      <c r="C8" s="214"/>
      <c r="D8" s="18" t="s">
        <v>17</v>
      </c>
      <c r="E8" s="215">
        <v>0.75</v>
      </c>
      <c r="F8" s="18"/>
      <c r="G8" s="216"/>
      <c r="H8" s="217"/>
      <c r="I8" s="103"/>
      <c r="J8" s="218" t="s">
        <v>22</v>
      </c>
      <c r="K8" s="103">
        <v>0.4</v>
      </c>
      <c r="L8" s="218"/>
      <c r="M8" s="103"/>
      <c r="N8" s="103">
        <f t="shared" ref="N8" si="0">C8+E8+G8+I8+K8</f>
        <v>1.1499999999999999</v>
      </c>
    </row>
    <row r="9" spans="1:14" ht="23.25" x14ac:dyDescent="0.25">
      <c r="A9" s="6">
        <v>12</v>
      </c>
      <c r="B9" s="11" t="s">
        <v>76</v>
      </c>
      <c r="C9" s="8"/>
      <c r="D9" s="11" t="s">
        <v>76</v>
      </c>
      <c r="E9" s="8"/>
      <c r="F9" s="11" t="s">
        <v>76</v>
      </c>
      <c r="G9" s="8"/>
      <c r="H9" s="11" t="s">
        <v>76</v>
      </c>
      <c r="I9" s="8"/>
      <c r="J9" s="11" t="s">
        <v>76</v>
      </c>
      <c r="K9" s="8"/>
      <c r="L9" s="11" t="s">
        <v>76</v>
      </c>
      <c r="M9" s="98"/>
      <c r="N9" s="8"/>
    </row>
    <row r="10" spans="1:14" ht="22.5" x14ac:dyDescent="0.25">
      <c r="A10" s="16"/>
      <c r="B10" s="19" t="s">
        <v>11</v>
      </c>
      <c r="C10" s="18">
        <v>0.25</v>
      </c>
      <c r="D10" s="218" t="s">
        <v>17</v>
      </c>
      <c r="E10" s="217">
        <v>1.52</v>
      </c>
      <c r="F10" s="21" t="s">
        <v>11</v>
      </c>
      <c r="G10" s="18">
        <v>0.25</v>
      </c>
      <c r="H10" s="19" t="s">
        <v>11</v>
      </c>
      <c r="I10" s="18">
        <v>0.25</v>
      </c>
      <c r="J10" s="19" t="s">
        <v>11</v>
      </c>
      <c r="K10" s="18">
        <v>0.25</v>
      </c>
      <c r="L10" s="23" t="s">
        <v>77</v>
      </c>
      <c r="M10" s="103">
        <v>0.25</v>
      </c>
      <c r="N10" s="18">
        <f>C10+E10+G10+I10+K10+M10</f>
        <v>2.77</v>
      </c>
    </row>
    <row r="11" spans="1:14" x14ac:dyDescent="0.25">
      <c r="A11" s="179">
        <f>SUM(A3:A10)</f>
        <v>31.619999999999997</v>
      </c>
      <c r="B11" s="180" t="s">
        <v>9</v>
      </c>
      <c r="C11" s="184">
        <f>SUM(C3:C10)</f>
        <v>1.01</v>
      </c>
      <c r="D11" s="182"/>
      <c r="E11" s="181">
        <f>SUM(E3:E10)</f>
        <v>2.27</v>
      </c>
      <c r="F11" s="183"/>
      <c r="G11" s="184">
        <f>SUM(G3:G10)</f>
        <v>1.75</v>
      </c>
      <c r="H11" s="184"/>
      <c r="I11" s="184">
        <f>SUM(I3:I10)</f>
        <v>1</v>
      </c>
      <c r="J11" s="185"/>
      <c r="K11" s="184">
        <f>SUM(K3:K10)</f>
        <v>1.01</v>
      </c>
      <c r="L11" s="182"/>
      <c r="M11" s="181">
        <v>0.25</v>
      </c>
      <c r="N11" s="184">
        <f>SUM(N3:N10)</f>
        <v>7.2899999999999991</v>
      </c>
    </row>
    <row r="12" spans="1:14" x14ac:dyDescent="0.25">
      <c r="A12" s="112"/>
      <c r="B12" s="132"/>
      <c r="C12" s="133"/>
      <c r="D12" s="134"/>
      <c r="E12" s="133"/>
      <c r="F12" s="135"/>
      <c r="G12" s="133"/>
      <c r="H12" s="132"/>
      <c r="I12" s="133"/>
      <c r="J12" s="132"/>
      <c r="K12" s="133"/>
      <c r="L12" s="134"/>
      <c r="M12" s="134"/>
      <c r="N12" s="133"/>
    </row>
    <row r="13" spans="1:14" x14ac:dyDescent="0.25">
      <c r="A13" s="112"/>
      <c r="B13" s="132"/>
      <c r="C13" s="133"/>
      <c r="D13" s="134"/>
      <c r="E13" s="133"/>
      <c r="F13" s="92" t="s">
        <v>32</v>
      </c>
      <c r="G13" s="92"/>
      <c r="H13" s="112"/>
      <c r="I13" s="114">
        <f>N11*4.33</f>
        <v>31.565699999999996</v>
      </c>
      <c r="J13" s="114"/>
      <c r="K13" s="114"/>
      <c r="L13" s="134"/>
      <c r="M13" s="134"/>
      <c r="N13" s="133"/>
    </row>
    <row r="14" spans="1:14" x14ac:dyDescent="0.25">
      <c r="A14" s="92"/>
      <c r="B14" s="92"/>
      <c r="C14" s="92"/>
      <c r="D14" s="92"/>
      <c r="E14" s="92"/>
      <c r="F14" s="92" t="s">
        <v>31</v>
      </c>
      <c r="G14" s="92"/>
      <c r="H14" s="92"/>
      <c r="I14" s="92"/>
      <c r="J14" s="130">
        <v>44912</v>
      </c>
      <c r="K14" s="92"/>
      <c r="L14" s="92"/>
      <c r="M14" s="92"/>
      <c r="N14" s="92"/>
    </row>
    <row r="17" spans="5:5" x14ac:dyDescent="0.25">
      <c r="E17" t="s">
        <v>81</v>
      </c>
    </row>
    <row r="19" spans="5:5" x14ac:dyDescent="0.25">
      <c r="E19" t="s">
        <v>74</v>
      </c>
    </row>
    <row r="21" spans="5:5" x14ac:dyDescent="0.25">
      <c r="E21" t="s">
        <v>79</v>
      </c>
    </row>
    <row r="23" spans="5:5" x14ac:dyDescent="0.25">
      <c r="E23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D29" sqref="D28:D29"/>
    </sheetView>
  </sheetViews>
  <sheetFormatPr baseColWidth="10" defaultRowHeight="15" x14ac:dyDescent="0.25"/>
  <cols>
    <col min="1" max="1" width="7.7109375" customWidth="1"/>
    <col min="3" max="3" width="8.5703125" customWidth="1"/>
    <col min="5" max="5" width="7" customWidth="1"/>
    <col min="7" max="7" width="7.85546875" customWidth="1"/>
    <col min="9" max="9" width="6.28515625" customWidth="1"/>
    <col min="11" max="11" width="6.7109375" customWidth="1"/>
    <col min="13" max="13" width="7.42578125" customWidth="1"/>
    <col min="14" max="14" width="8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8">
        <v>10</v>
      </c>
      <c r="B3" s="137" t="s">
        <v>60</v>
      </c>
      <c r="C3" s="192"/>
      <c r="D3" s="137" t="s">
        <v>60</v>
      </c>
      <c r="E3" s="139"/>
      <c r="F3" s="140" t="s">
        <v>60</v>
      </c>
      <c r="G3" s="192"/>
      <c r="H3" s="137" t="s">
        <v>60</v>
      </c>
      <c r="I3" s="192"/>
      <c r="J3" s="137" t="s">
        <v>60</v>
      </c>
      <c r="K3" s="192"/>
      <c r="L3" s="137"/>
      <c r="M3" s="138"/>
      <c r="N3" s="192"/>
    </row>
    <row r="4" spans="1:14" x14ac:dyDescent="0.25">
      <c r="A4" s="143"/>
      <c r="B4" s="142" t="s">
        <v>11</v>
      </c>
      <c r="C4" s="193">
        <v>0.34</v>
      </c>
      <c r="D4" s="142" t="s">
        <v>11</v>
      </c>
      <c r="E4" s="143">
        <v>0.33</v>
      </c>
      <c r="F4" s="142" t="s">
        <v>17</v>
      </c>
      <c r="G4" s="193">
        <v>0.98</v>
      </c>
      <c r="H4" s="142" t="s">
        <v>11</v>
      </c>
      <c r="I4" s="193">
        <v>0.33</v>
      </c>
      <c r="J4" s="142" t="s">
        <v>11</v>
      </c>
      <c r="K4" s="193">
        <v>0.33</v>
      </c>
      <c r="L4" s="142"/>
      <c r="M4" s="143"/>
      <c r="N4" s="193">
        <f t="shared" ref="N4" si="0">C4+E4+G4+I4+K4</f>
        <v>2.31</v>
      </c>
    </row>
    <row r="5" spans="1:14" x14ac:dyDescent="0.25">
      <c r="A5" s="144"/>
      <c r="B5" s="145" t="s">
        <v>61</v>
      </c>
      <c r="C5" s="194"/>
      <c r="D5" s="147"/>
      <c r="E5" s="146"/>
      <c r="F5" s="148" t="s">
        <v>61</v>
      </c>
      <c r="G5" s="200"/>
      <c r="H5" s="147"/>
      <c r="I5" s="201"/>
      <c r="J5" s="145" t="s">
        <v>61</v>
      </c>
      <c r="K5" s="194"/>
      <c r="L5" s="147"/>
      <c r="M5" s="146"/>
      <c r="N5" s="194"/>
    </row>
    <row r="6" spans="1:14" x14ac:dyDescent="0.25">
      <c r="A6" s="143">
        <v>10.7</v>
      </c>
      <c r="B6" s="152" t="s">
        <v>17</v>
      </c>
      <c r="C6" s="195">
        <v>1.1000000000000001</v>
      </c>
      <c r="D6" s="152"/>
      <c r="E6" s="154"/>
      <c r="F6" s="155" t="s">
        <v>11</v>
      </c>
      <c r="G6" s="195">
        <v>0.27</v>
      </c>
      <c r="H6" s="152"/>
      <c r="I6" s="195"/>
      <c r="J6" s="152" t="s">
        <v>17</v>
      </c>
      <c r="K6" s="195">
        <v>1.1000000000000001</v>
      </c>
      <c r="L6" s="152"/>
      <c r="M6" s="153"/>
      <c r="N6" s="195">
        <f>C6+E6+G6+I6+K6+M6</f>
        <v>2.4700000000000002</v>
      </c>
    </row>
    <row r="7" spans="1:14" x14ac:dyDescent="0.25">
      <c r="A7" s="156"/>
      <c r="B7" s="157" t="s">
        <v>62</v>
      </c>
      <c r="C7" s="196"/>
      <c r="D7" s="159"/>
      <c r="E7" s="158"/>
      <c r="F7" s="160"/>
      <c r="G7" s="196"/>
      <c r="H7" s="157" t="s">
        <v>62</v>
      </c>
      <c r="I7" s="202"/>
      <c r="J7" s="160"/>
      <c r="K7" s="196"/>
      <c r="L7" s="162"/>
      <c r="M7" s="158"/>
      <c r="N7" s="196"/>
    </row>
    <row r="8" spans="1:14" x14ac:dyDescent="0.25">
      <c r="A8" s="163">
        <v>5.07</v>
      </c>
      <c r="B8" s="164" t="s">
        <v>11</v>
      </c>
      <c r="C8" s="197">
        <v>0.25</v>
      </c>
      <c r="D8" s="164"/>
      <c r="E8" s="166"/>
      <c r="F8" s="167"/>
      <c r="G8" s="197"/>
      <c r="H8" s="164" t="s">
        <v>17</v>
      </c>
      <c r="I8" s="197">
        <v>0.92</v>
      </c>
      <c r="J8" s="164"/>
      <c r="K8" s="197"/>
      <c r="L8" s="164"/>
      <c r="M8" s="165"/>
      <c r="N8" s="197">
        <f>C8+E8+G8+I8+K8+M8</f>
        <v>1.17</v>
      </c>
    </row>
    <row r="9" spans="1:14" x14ac:dyDescent="0.25">
      <c r="A9" s="138"/>
      <c r="B9" s="168"/>
      <c r="C9" s="192"/>
      <c r="D9" s="169"/>
      <c r="E9" s="138"/>
      <c r="F9" s="170"/>
      <c r="G9" s="192"/>
      <c r="H9" s="170" t="s">
        <v>63</v>
      </c>
      <c r="I9" s="192"/>
      <c r="J9" s="169"/>
      <c r="K9" s="192"/>
      <c r="L9" s="169"/>
      <c r="M9" s="138"/>
      <c r="N9" s="192"/>
    </row>
    <row r="10" spans="1:14" ht="28.5" x14ac:dyDescent="0.25">
      <c r="A10" s="143">
        <v>3.75</v>
      </c>
      <c r="B10" s="171"/>
      <c r="C10" s="193"/>
      <c r="D10" s="172"/>
      <c r="E10" s="143"/>
      <c r="F10" s="173"/>
      <c r="G10" s="193"/>
      <c r="H10" s="174" t="s">
        <v>64</v>
      </c>
      <c r="I10" s="193">
        <v>0.86</v>
      </c>
      <c r="J10" s="172"/>
      <c r="K10" s="193"/>
      <c r="L10" s="172"/>
      <c r="M10" s="143"/>
      <c r="N10" s="193">
        <f>C10+E10+G10+I10+K10+M10</f>
        <v>0.86</v>
      </c>
    </row>
    <row r="11" spans="1:14" x14ac:dyDescent="0.25">
      <c r="A11" s="138"/>
      <c r="B11" s="175" t="s">
        <v>65</v>
      </c>
      <c r="C11" s="198"/>
      <c r="D11" s="175"/>
      <c r="E11" s="139"/>
      <c r="F11" s="175" t="s">
        <v>65</v>
      </c>
      <c r="G11" s="192"/>
      <c r="H11" s="175"/>
      <c r="I11" s="192"/>
      <c r="J11" s="140" t="s">
        <v>65</v>
      </c>
      <c r="K11" s="192"/>
      <c r="L11" s="140"/>
      <c r="M11" s="138"/>
      <c r="N11" s="203"/>
    </row>
    <row r="12" spans="1:14" x14ac:dyDescent="0.25">
      <c r="A12" s="143">
        <v>8</v>
      </c>
      <c r="B12" s="176" t="s">
        <v>22</v>
      </c>
      <c r="C12" s="199">
        <v>0.33</v>
      </c>
      <c r="D12" s="176"/>
      <c r="E12" s="177"/>
      <c r="F12" s="176" t="s">
        <v>17</v>
      </c>
      <c r="G12" s="193">
        <v>1.19</v>
      </c>
      <c r="H12" s="176"/>
      <c r="I12" s="193"/>
      <c r="J12" s="178" t="s">
        <v>11</v>
      </c>
      <c r="K12" s="193">
        <v>0.33</v>
      </c>
      <c r="L12" s="178"/>
      <c r="M12" s="143"/>
      <c r="N12" s="204">
        <f>M12+K12+I12++G12+E12+C12</f>
        <v>1.85</v>
      </c>
    </row>
    <row r="13" spans="1:14" x14ac:dyDescent="0.25">
      <c r="A13" s="49"/>
      <c r="B13" s="36" t="s">
        <v>71</v>
      </c>
      <c r="C13" s="37"/>
      <c r="D13" s="96"/>
      <c r="E13" s="96"/>
      <c r="F13" s="39"/>
      <c r="G13" s="37"/>
      <c r="H13" s="39" t="s">
        <v>71</v>
      </c>
      <c r="I13" s="37"/>
      <c r="J13" s="96"/>
      <c r="K13" s="15"/>
      <c r="L13" s="54"/>
      <c r="M13" s="52"/>
      <c r="N13" s="15"/>
    </row>
    <row r="14" spans="1:14" x14ac:dyDescent="0.25">
      <c r="A14" s="43">
        <v>5</v>
      </c>
      <c r="B14" s="19" t="s">
        <v>11</v>
      </c>
      <c r="C14" s="26">
        <v>0.4</v>
      </c>
      <c r="D14" s="47"/>
      <c r="E14" s="47"/>
      <c r="F14" s="47"/>
      <c r="G14" s="26"/>
      <c r="H14" s="45" t="s">
        <v>17</v>
      </c>
      <c r="I14" s="26">
        <v>0.75</v>
      </c>
      <c r="J14" s="47"/>
      <c r="K14" s="26"/>
      <c r="L14" s="47"/>
      <c r="M14" s="57"/>
      <c r="N14" s="26">
        <f>C14+E14+G14+I14+K14+M14</f>
        <v>1.1499999999999999</v>
      </c>
    </row>
    <row r="15" spans="1:14" ht="24.75" x14ac:dyDescent="0.25">
      <c r="A15" s="49"/>
      <c r="B15" s="51" t="s">
        <v>72</v>
      </c>
      <c r="C15" s="15"/>
      <c r="D15" s="51"/>
      <c r="E15" s="53"/>
      <c r="F15" s="51" t="s">
        <v>72</v>
      </c>
      <c r="G15" s="72"/>
      <c r="H15" s="51"/>
      <c r="I15" s="72"/>
      <c r="J15" s="51" t="s">
        <v>72</v>
      </c>
      <c r="K15" s="72"/>
      <c r="L15" s="53"/>
      <c r="M15" s="52"/>
      <c r="N15" s="15"/>
    </row>
    <row r="16" spans="1:14" x14ac:dyDescent="0.25">
      <c r="A16" s="43">
        <v>9.6199999999999992</v>
      </c>
      <c r="B16" s="56" t="s">
        <v>11</v>
      </c>
      <c r="C16" s="26">
        <v>0.36</v>
      </c>
      <c r="D16" s="56"/>
      <c r="E16" s="47"/>
      <c r="F16" s="56" t="s">
        <v>17</v>
      </c>
      <c r="G16" s="26">
        <v>1.5</v>
      </c>
      <c r="H16" s="56"/>
      <c r="I16" s="67"/>
      <c r="J16" s="56" t="s">
        <v>11</v>
      </c>
      <c r="K16" s="67">
        <v>0.36</v>
      </c>
      <c r="L16" s="47"/>
      <c r="M16" s="57"/>
      <c r="N16" s="26">
        <f>C16+G16+K16</f>
        <v>2.2199999999999998</v>
      </c>
    </row>
    <row r="17" spans="1:14" x14ac:dyDescent="0.25">
      <c r="A17" s="205"/>
      <c r="B17" s="206"/>
      <c r="C17" s="207"/>
      <c r="D17" s="8" t="s">
        <v>75</v>
      </c>
      <c r="E17" s="208"/>
      <c r="F17" s="8"/>
      <c r="G17" s="209"/>
      <c r="H17" s="210"/>
      <c r="I17" s="211"/>
      <c r="J17" s="212" t="s">
        <v>75</v>
      </c>
      <c r="K17" s="211"/>
      <c r="L17" s="212"/>
      <c r="M17" s="211"/>
      <c r="N17" s="211"/>
    </row>
    <row r="18" spans="1:14" x14ac:dyDescent="0.25">
      <c r="A18" s="16">
        <v>5</v>
      </c>
      <c r="B18" s="213"/>
      <c r="C18" s="214"/>
      <c r="D18" s="18" t="s">
        <v>17</v>
      </c>
      <c r="E18" s="215">
        <v>0.75</v>
      </c>
      <c r="F18" s="18"/>
      <c r="G18" s="216"/>
      <c r="H18" s="217"/>
      <c r="I18" s="103"/>
      <c r="J18" s="218" t="s">
        <v>22</v>
      </c>
      <c r="K18" s="103">
        <v>0.4</v>
      </c>
      <c r="L18" s="218"/>
      <c r="M18" s="103"/>
      <c r="N18" s="103">
        <f t="shared" ref="N18" si="1">C18+E18+G18+I18+K18</f>
        <v>1.1499999999999999</v>
      </c>
    </row>
    <row r="19" spans="1:14" ht="23.25" x14ac:dyDescent="0.25">
      <c r="A19" s="6">
        <v>12</v>
      </c>
      <c r="B19" s="11" t="s">
        <v>76</v>
      </c>
      <c r="C19" s="8"/>
      <c r="D19" s="11" t="s">
        <v>76</v>
      </c>
      <c r="E19" s="8"/>
      <c r="F19" s="11" t="s">
        <v>76</v>
      </c>
      <c r="G19" s="8"/>
      <c r="H19" s="11" t="s">
        <v>76</v>
      </c>
      <c r="I19" s="8"/>
      <c r="J19" s="11" t="s">
        <v>76</v>
      </c>
      <c r="K19" s="8"/>
      <c r="L19" s="11" t="s">
        <v>76</v>
      </c>
      <c r="M19" s="98"/>
      <c r="N19" s="8"/>
    </row>
    <row r="20" spans="1:14" ht="22.5" x14ac:dyDescent="0.25">
      <c r="A20" s="16"/>
      <c r="B20" s="19" t="s">
        <v>11</v>
      </c>
      <c r="C20" s="18">
        <v>0.25</v>
      </c>
      <c r="D20" s="218" t="s">
        <v>17</v>
      </c>
      <c r="E20" s="217">
        <v>1.52</v>
      </c>
      <c r="F20" s="21" t="s">
        <v>11</v>
      </c>
      <c r="G20" s="18">
        <v>0.25</v>
      </c>
      <c r="H20" s="19" t="s">
        <v>11</v>
      </c>
      <c r="I20" s="18">
        <v>0.25</v>
      </c>
      <c r="J20" s="19" t="s">
        <v>11</v>
      </c>
      <c r="K20" s="18">
        <v>0.25</v>
      </c>
      <c r="L20" s="23" t="s">
        <v>77</v>
      </c>
      <c r="M20" s="103">
        <v>0.25</v>
      </c>
      <c r="N20" s="18">
        <f>C20+E20+G20+I20+K20+M20</f>
        <v>2.77</v>
      </c>
    </row>
    <row r="21" spans="1:14" x14ac:dyDescent="0.25">
      <c r="A21" s="179">
        <f>SUM(A3:A20)</f>
        <v>69.139999999999986</v>
      </c>
      <c r="B21" s="180" t="s">
        <v>9</v>
      </c>
      <c r="C21" s="184">
        <f>SUM(C3:C20)</f>
        <v>3.03</v>
      </c>
      <c r="D21" s="182"/>
      <c r="E21" s="181">
        <f>SUM(E3:E20)</f>
        <v>2.6</v>
      </c>
      <c r="F21" s="183"/>
      <c r="G21" s="184">
        <f>SUM(G3:G20)</f>
        <v>4.1899999999999995</v>
      </c>
      <c r="H21" s="184"/>
      <c r="I21" s="184">
        <f>SUM(I3:I20)</f>
        <v>3.11</v>
      </c>
      <c r="J21" s="185"/>
      <c r="K21" s="184">
        <f>SUM(K3:K20)</f>
        <v>2.77</v>
      </c>
      <c r="L21" s="182"/>
      <c r="M21" s="181">
        <v>0.25</v>
      </c>
      <c r="N21" s="184">
        <f>SUM(N3:N20)</f>
        <v>15.950000000000001</v>
      </c>
    </row>
    <row r="22" spans="1:14" x14ac:dyDescent="0.25">
      <c r="A22" s="112"/>
      <c r="B22" s="132"/>
      <c r="C22" s="133"/>
      <c r="D22" s="134"/>
      <c r="E22" s="133"/>
      <c r="F22" s="135"/>
      <c r="G22" s="133"/>
      <c r="H22" s="132"/>
      <c r="I22" s="133"/>
      <c r="J22" s="132"/>
      <c r="K22" s="133"/>
      <c r="L22" s="134"/>
      <c r="M22" s="134"/>
      <c r="N22" s="133"/>
    </row>
    <row r="23" spans="1:14" x14ac:dyDescent="0.25">
      <c r="A23" s="112"/>
      <c r="B23" s="132"/>
      <c r="C23" s="133"/>
      <c r="D23" s="134"/>
      <c r="E23" s="133"/>
      <c r="F23" s="92" t="s">
        <v>32</v>
      </c>
      <c r="G23" s="92"/>
      <c r="H23" s="112"/>
      <c r="I23" s="114">
        <f>N21*4.33</f>
        <v>69.063500000000005</v>
      </c>
      <c r="J23" s="114"/>
      <c r="K23" s="114"/>
      <c r="L23" s="134"/>
      <c r="M23" s="134"/>
      <c r="N23" s="133"/>
    </row>
    <row r="24" spans="1:14" x14ac:dyDescent="0.25">
      <c r="A24" s="92"/>
      <c r="B24" s="92"/>
      <c r="C24" s="92"/>
      <c r="D24" s="92"/>
      <c r="E24" s="92"/>
      <c r="F24" s="92" t="s">
        <v>31</v>
      </c>
      <c r="G24" s="92"/>
      <c r="H24" s="92"/>
      <c r="I24" s="92"/>
      <c r="J24" s="130">
        <v>44883</v>
      </c>
      <c r="K24" s="92"/>
      <c r="L24" s="92"/>
      <c r="M24" s="92"/>
      <c r="N24" s="92"/>
    </row>
    <row r="27" spans="1:14" x14ac:dyDescent="0.25">
      <c r="F27" t="s">
        <v>73</v>
      </c>
    </row>
    <row r="29" spans="1:14" x14ac:dyDescent="0.25">
      <c r="F29" t="s">
        <v>74</v>
      </c>
    </row>
    <row r="31" spans="1:14" x14ac:dyDescent="0.25">
      <c r="F31" t="s">
        <v>79</v>
      </c>
    </row>
    <row r="33" spans="6:6" x14ac:dyDescent="0.25">
      <c r="F33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E26" sqref="E26:J30"/>
    </sheetView>
  </sheetViews>
  <sheetFormatPr baseColWidth="10" defaultRowHeight="15" x14ac:dyDescent="0.25"/>
  <cols>
    <col min="1" max="1" width="7.85546875" customWidth="1"/>
    <col min="3" max="3" width="8.140625" customWidth="1"/>
    <col min="5" max="5" width="7.42578125" customWidth="1"/>
    <col min="7" max="7" width="8.140625" customWidth="1"/>
    <col min="9" max="9" width="8.140625" customWidth="1"/>
    <col min="10" max="10" width="13.85546875" customWidth="1"/>
    <col min="11" max="11" width="8.140625" customWidth="1"/>
    <col min="12" max="13" width="7.28515625" customWidth="1"/>
    <col min="14" max="14" width="7.4257812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8">
        <v>10</v>
      </c>
      <c r="B3" s="137" t="s">
        <v>60</v>
      </c>
      <c r="C3" s="192"/>
      <c r="D3" s="137" t="s">
        <v>60</v>
      </c>
      <c r="E3" s="139"/>
      <c r="F3" s="140" t="s">
        <v>60</v>
      </c>
      <c r="G3" s="192"/>
      <c r="H3" s="137" t="s">
        <v>60</v>
      </c>
      <c r="I3" s="192"/>
      <c r="J3" s="137" t="s">
        <v>60</v>
      </c>
      <c r="K3" s="192"/>
      <c r="L3" s="137"/>
      <c r="M3" s="137"/>
      <c r="N3" s="192"/>
    </row>
    <row r="4" spans="1:14" x14ac:dyDescent="0.25">
      <c r="A4" s="143"/>
      <c r="B4" s="142" t="s">
        <v>11</v>
      </c>
      <c r="C4" s="193">
        <v>0.34</v>
      </c>
      <c r="D4" s="142" t="s">
        <v>11</v>
      </c>
      <c r="E4" s="143">
        <v>0.33</v>
      </c>
      <c r="F4" s="142" t="s">
        <v>17</v>
      </c>
      <c r="G4" s="193">
        <v>0.98</v>
      </c>
      <c r="H4" s="142" t="s">
        <v>11</v>
      </c>
      <c r="I4" s="193">
        <v>0.33</v>
      </c>
      <c r="J4" s="142" t="s">
        <v>11</v>
      </c>
      <c r="K4" s="193">
        <v>0.33</v>
      </c>
      <c r="L4" s="142"/>
      <c r="M4" s="142"/>
      <c r="N4" s="193">
        <f t="shared" ref="N4" si="0">C4+E4+G4+I4+K4</f>
        <v>2.31</v>
      </c>
    </row>
    <row r="5" spans="1:14" x14ac:dyDescent="0.25">
      <c r="A5" s="144"/>
      <c r="B5" s="145" t="s">
        <v>61</v>
      </c>
      <c r="C5" s="194"/>
      <c r="D5" s="147"/>
      <c r="E5" s="146"/>
      <c r="F5" s="148" t="s">
        <v>61</v>
      </c>
      <c r="G5" s="200"/>
      <c r="H5" s="147"/>
      <c r="I5" s="201"/>
      <c r="J5" s="145" t="s">
        <v>61</v>
      </c>
      <c r="K5" s="194"/>
      <c r="L5" s="147"/>
      <c r="M5" s="151"/>
      <c r="N5" s="194"/>
    </row>
    <row r="6" spans="1:14" x14ac:dyDescent="0.25">
      <c r="A6" s="143">
        <v>10.7</v>
      </c>
      <c r="B6" s="152" t="s">
        <v>17</v>
      </c>
      <c r="C6" s="195">
        <v>1.1000000000000001</v>
      </c>
      <c r="D6" s="152"/>
      <c r="E6" s="154"/>
      <c r="F6" s="155" t="s">
        <v>11</v>
      </c>
      <c r="G6" s="195">
        <v>0.27</v>
      </c>
      <c r="H6" s="152"/>
      <c r="I6" s="195"/>
      <c r="J6" s="152" t="s">
        <v>17</v>
      </c>
      <c r="K6" s="195">
        <v>1.1000000000000001</v>
      </c>
      <c r="L6" s="152"/>
      <c r="M6" s="152"/>
      <c r="N6" s="195">
        <f>C6+E6+G6+I6+K6+M6</f>
        <v>2.4700000000000002</v>
      </c>
    </row>
    <row r="7" spans="1:14" x14ac:dyDescent="0.25">
      <c r="A7" s="156"/>
      <c r="B7" s="157" t="s">
        <v>62</v>
      </c>
      <c r="C7" s="196"/>
      <c r="D7" s="159"/>
      <c r="E7" s="158"/>
      <c r="F7" s="160"/>
      <c r="G7" s="196"/>
      <c r="H7" s="157" t="s">
        <v>62</v>
      </c>
      <c r="I7" s="202"/>
      <c r="J7" s="160"/>
      <c r="K7" s="196"/>
      <c r="L7" s="162"/>
      <c r="M7" s="162"/>
      <c r="N7" s="196"/>
    </row>
    <row r="8" spans="1:14" x14ac:dyDescent="0.25">
      <c r="A8" s="163">
        <v>5.07</v>
      </c>
      <c r="B8" s="164" t="s">
        <v>11</v>
      </c>
      <c r="C8" s="197">
        <v>0.25</v>
      </c>
      <c r="D8" s="164"/>
      <c r="E8" s="166"/>
      <c r="F8" s="167"/>
      <c r="G8" s="197"/>
      <c r="H8" s="164" t="s">
        <v>17</v>
      </c>
      <c r="I8" s="197">
        <v>0.92</v>
      </c>
      <c r="J8" s="164"/>
      <c r="K8" s="197"/>
      <c r="L8" s="164"/>
      <c r="M8" s="164"/>
      <c r="N8" s="197">
        <f>C8+E8+G8+I8+K8+M8</f>
        <v>1.17</v>
      </c>
    </row>
    <row r="9" spans="1:14" x14ac:dyDescent="0.25">
      <c r="A9" s="138"/>
      <c r="B9" s="168"/>
      <c r="C9" s="192"/>
      <c r="D9" s="169"/>
      <c r="E9" s="138"/>
      <c r="F9" s="170"/>
      <c r="G9" s="192"/>
      <c r="H9" s="170" t="s">
        <v>63</v>
      </c>
      <c r="I9" s="192"/>
      <c r="J9" s="169"/>
      <c r="K9" s="192"/>
      <c r="L9" s="169"/>
      <c r="M9" s="137"/>
      <c r="N9" s="192"/>
    </row>
    <row r="10" spans="1:14" ht="28.5" x14ac:dyDescent="0.25">
      <c r="A10" s="143">
        <v>3.75</v>
      </c>
      <c r="B10" s="171"/>
      <c r="C10" s="193"/>
      <c r="D10" s="172"/>
      <c r="E10" s="143"/>
      <c r="F10" s="173"/>
      <c r="G10" s="193"/>
      <c r="H10" s="174" t="s">
        <v>64</v>
      </c>
      <c r="I10" s="193">
        <v>0.86</v>
      </c>
      <c r="J10" s="172"/>
      <c r="K10" s="193"/>
      <c r="L10" s="172"/>
      <c r="M10" s="142"/>
      <c r="N10" s="193">
        <f>C10+E10+G10+I10+K10+M10</f>
        <v>0.86</v>
      </c>
    </row>
    <row r="11" spans="1:14" x14ac:dyDescent="0.25">
      <c r="A11" s="138"/>
      <c r="B11" s="175" t="s">
        <v>65</v>
      </c>
      <c r="C11" s="198"/>
      <c r="D11" s="175"/>
      <c r="E11" s="139"/>
      <c r="F11" s="175" t="s">
        <v>65</v>
      </c>
      <c r="G11" s="192"/>
      <c r="H11" s="175"/>
      <c r="I11" s="192"/>
      <c r="J11" s="140" t="s">
        <v>65</v>
      </c>
      <c r="K11" s="192"/>
      <c r="L11" s="140"/>
      <c r="M11" s="137"/>
      <c r="N11" s="203"/>
    </row>
    <row r="12" spans="1:14" x14ac:dyDescent="0.25">
      <c r="A12" s="143">
        <v>8</v>
      </c>
      <c r="B12" s="176" t="s">
        <v>22</v>
      </c>
      <c r="C12" s="199">
        <v>0.33</v>
      </c>
      <c r="D12" s="176"/>
      <c r="E12" s="177"/>
      <c r="F12" s="176" t="s">
        <v>17</v>
      </c>
      <c r="G12" s="193">
        <v>1.19</v>
      </c>
      <c r="H12" s="176"/>
      <c r="I12" s="193"/>
      <c r="J12" s="178" t="s">
        <v>11</v>
      </c>
      <c r="K12" s="193">
        <v>0.33</v>
      </c>
      <c r="L12" s="178"/>
      <c r="M12" s="142"/>
      <c r="N12" s="204">
        <f>M12+K12+I12++G12+E12+C12</f>
        <v>1.85</v>
      </c>
    </row>
    <row r="13" spans="1:14" x14ac:dyDescent="0.25">
      <c r="A13" s="49"/>
      <c r="B13" s="36" t="s">
        <v>71</v>
      </c>
      <c r="C13" s="37"/>
      <c r="D13" s="96"/>
      <c r="E13" s="96"/>
      <c r="F13" s="39"/>
      <c r="G13" s="37"/>
      <c r="H13" s="39" t="s">
        <v>71</v>
      </c>
      <c r="I13" s="37"/>
      <c r="J13" s="96"/>
      <c r="K13" s="15"/>
      <c r="L13" s="54"/>
      <c r="M13" s="54"/>
      <c r="N13" s="15"/>
    </row>
    <row r="14" spans="1:14" x14ac:dyDescent="0.25">
      <c r="A14" s="43">
        <v>5</v>
      </c>
      <c r="B14" s="19" t="s">
        <v>11</v>
      </c>
      <c r="C14" s="26">
        <v>0.4</v>
      </c>
      <c r="D14" s="47"/>
      <c r="E14" s="47"/>
      <c r="F14" s="47"/>
      <c r="G14" s="26"/>
      <c r="H14" s="45" t="s">
        <v>17</v>
      </c>
      <c r="I14" s="26">
        <v>0.75</v>
      </c>
      <c r="J14" s="47"/>
      <c r="K14" s="26"/>
      <c r="L14" s="47"/>
      <c r="M14" s="45"/>
      <c r="N14" s="26">
        <f>C14+E14+G14+I14+K14+M14</f>
        <v>1.1499999999999999</v>
      </c>
    </row>
    <row r="15" spans="1:14" ht="24.75" x14ac:dyDescent="0.25">
      <c r="A15" s="49"/>
      <c r="B15" s="51" t="s">
        <v>72</v>
      </c>
      <c r="C15" s="15"/>
      <c r="D15" s="51"/>
      <c r="E15" s="53"/>
      <c r="F15" s="51" t="s">
        <v>72</v>
      </c>
      <c r="G15" s="72"/>
      <c r="H15" s="51"/>
      <c r="I15" s="72"/>
      <c r="J15" s="51" t="s">
        <v>72</v>
      </c>
      <c r="K15" s="72"/>
      <c r="L15" s="53"/>
      <c r="M15" s="54"/>
      <c r="N15" s="15"/>
    </row>
    <row r="16" spans="1:14" x14ac:dyDescent="0.25">
      <c r="A16" s="43">
        <v>9.6199999999999992</v>
      </c>
      <c r="B16" s="56" t="s">
        <v>11</v>
      </c>
      <c r="C16" s="26">
        <v>0.36</v>
      </c>
      <c r="D16" s="56"/>
      <c r="E16" s="47"/>
      <c r="F16" s="56" t="s">
        <v>17</v>
      </c>
      <c r="G16" s="26">
        <v>1.5</v>
      </c>
      <c r="H16" s="56"/>
      <c r="I16" s="67"/>
      <c r="J16" s="56" t="s">
        <v>11</v>
      </c>
      <c r="K16" s="67">
        <v>0.36</v>
      </c>
      <c r="L16" s="47"/>
      <c r="M16" s="45"/>
      <c r="N16" s="26">
        <f>C16+G16+K16</f>
        <v>2.2199999999999998</v>
      </c>
    </row>
    <row r="17" spans="1:14" x14ac:dyDescent="0.25">
      <c r="A17" s="205"/>
      <c r="B17" s="206"/>
      <c r="C17" s="207"/>
      <c r="D17" s="8" t="s">
        <v>75</v>
      </c>
      <c r="E17" s="208"/>
      <c r="F17" s="8"/>
      <c r="G17" s="209"/>
      <c r="H17" s="210"/>
      <c r="I17" s="211"/>
      <c r="J17" s="212" t="s">
        <v>75</v>
      </c>
      <c r="K17" s="211"/>
      <c r="L17" s="212"/>
      <c r="M17" s="212"/>
      <c r="N17" s="211"/>
    </row>
    <row r="18" spans="1:14" x14ac:dyDescent="0.25">
      <c r="A18" s="16">
        <v>5</v>
      </c>
      <c r="B18" s="213"/>
      <c r="C18" s="214"/>
      <c r="D18" s="18" t="s">
        <v>17</v>
      </c>
      <c r="E18" s="215">
        <v>0.75</v>
      </c>
      <c r="F18" s="18"/>
      <c r="G18" s="216"/>
      <c r="H18" s="217"/>
      <c r="I18" s="103"/>
      <c r="J18" s="218" t="s">
        <v>22</v>
      </c>
      <c r="K18" s="103">
        <v>0.4</v>
      </c>
      <c r="L18" s="218"/>
      <c r="M18" s="19"/>
      <c r="N18" s="103">
        <f t="shared" ref="N18" si="1">C18+E18+G18+I18+K18</f>
        <v>1.1499999999999999</v>
      </c>
    </row>
    <row r="19" spans="1:14" x14ac:dyDescent="0.25">
      <c r="A19" s="179">
        <f>SUM(A3:A18)</f>
        <v>57.139999999999993</v>
      </c>
      <c r="B19" s="180" t="s">
        <v>9</v>
      </c>
      <c r="C19" s="184">
        <f>SUM(C3:C16)</f>
        <v>2.78</v>
      </c>
      <c r="D19" s="182"/>
      <c r="E19" s="181">
        <f>SUM(E3:E18)</f>
        <v>1.08</v>
      </c>
      <c r="F19" s="183"/>
      <c r="G19" s="184">
        <f>SUM(G3:G18)</f>
        <v>3.94</v>
      </c>
      <c r="H19" s="184"/>
      <c r="I19" s="184">
        <f>SUM(I3:I16)</f>
        <v>2.86</v>
      </c>
      <c r="J19" s="185"/>
      <c r="K19" s="184">
        <f>SUM(K3:K18)</f>
        <v>2.52</v>
      </c>
      <c r="L19" s="182"/>
      <c r="M19" s="186"/>
      <c r="N19" s="184">
        <f>SUM(N3:N18)</f>
        <v>13.180000000000001</v>
      </c>
    </row>
    <row r="20" spans="1:14" x14ac:dyDescent="0.25">
      <c r="A20" s="112"/>
      <c r="B20" s="132"/>
      <c r="C20" s="133"/>
      <c r="D20" s="134"/>
      <c r="E20" s="133"/>
      <c r="F20" s="135"/>
      <c r="G20" s="133"/>
      <c r="H20" s="132"/>
      <c r="I20" s="133"/>
      <c r="J20" s="132"/>
      <c r="K20" s="133"/>
      <c r="L20" s="134"/>
      <c r="M20" s="134"/>
      <c r="N20" s="133"/>
    </row>
    <row r="21" spans="1:14" x14ac:dyDescent="0.25">
      <c r="A21" s="112"/>
      <c r="B21" s="132"/>
      <c r="C21" s="133"/>
      <c r="D21" s="134"/>
      <c r="E21" s="133"/>
      <c r="F21" s="92" t="s">
        <v>32</v>
      </c>
      <c r="G21" s="92"/>
      <c r="H21" s="112"/>
      <c r="I21" s="114">
        <f>N19*4.33</f>
        <v>57.069400000000009</v>
      </c>
      <c r="J21" s="114"/>
      <c r="K21" s="114"/>
      <c r="L21" s="134"/>
      <c r="M21" s="134"/>
      <c r="N21" s="133"/>
    </row>
    <row r="22" spans="1:14" x14ac:dyDescent="0.25">
      <c r="A22" s="92"/>
      <c r="B22" s="92"/>
      <c r="C22" s="92"/>
      <c r="D22" s="92"/>
      <c r="E22" s="92"/>
      <c r="F22" s="92" t="s">
        <v>31</v>
      </c>
      <c r="G22" s="92"/>
      <c r="H22" s="92"/>
      <c r="I22" s="92"/>
      <c r="J22" s="130">
        <v>44873</v>
      </c>
      <c r="K22" s="92"/>
      <c r="L22" s="92"/>
      <c r="M22" s="92"/>
      <c r="N22" s="92"/>
    </row>
    <row r="26" spans="1:14" x14ac:dyDescent="0.25">
      <c r="E26" t="s">
        <v>73</v>
      </c>
      <c r="M26" s="92"/>
    </row>
    <row r="28" spans="1:14" x14ac:dyDescent="0.25">
      <c r="E28" t="s">
        <v>74</v>
      </c>
    </row>
    <row r="30" spans="1:14" x14ac:dyDescent="0.25">
      <c r="E30" t="s">
        <v>79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F28" sqref="F28"/>
    </sheetView>
  </sheetViews>
  <sheetFormatPr baseColWidth="10" defaultRowHeight="15" x14ac:dyDescent="0.25"/>
  <cols>
    <col min="1" max="1" width="7.140625" customWidth="1"/>
    <col min="3" max="3" width="8.85546875" customWidth="1"/>
    <col min="5" max="5" width="5.42578125" customWidth="1"/>
    <col min="7" max="7" width="7.7109375" customWidth="1"/>
    <col min="9" max="9" width="7.140625" customWidth="1"/>
    <col min="10" max="10" width="16.42578125" customWidth="1"/>
    <col min="11" max="11" width="7" customWidth="1"/>
    <col min="12" max="12" width="5.85546875" customWidth="1"/>
    <col min="13" max="13" width="5.42578125" customWidth="1"/>
    <col min="14" max="14" width="7.85546875" customWidth="1"/>
  </cols>
  <sheetData>
    <row r="1" spans="1:14" x14ac:dyDescent="0.25">
      <c r="A1" s="92"/>
      <c r="B1" s="1" t="s">
        <v>35</v>
      </c>
      <c r="C1" s="92"/>
      <c r="D1" s="92"/>
      <c r="E1" s="92"/>
      <c r="F1" s="93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125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25">
      <c r="A3" s="138">
        <v>10</v>
      </c>
      <c r="B3" s="137" t="s">
        <v>60</v>
      </c>
      <c r="C3" s="192"/>
      <c r="D3" s="137" t="s">
        <v>60</v>
      </c>
      <c r="E3" s="139"/>
      <c r="F3" s="140" t="s">
        <v>60</v>
      </c>
      <c r="G3" s="192"/>
      <c r="H3" s="137" t="s">
        <v>60</v>
      </c>
      <c r="I3" s="192"/>
      <c r="J3" s="137" t="s">
        <v>60</v>
      </c>
      <c r="K3" s="192"/>
      <c r="L3" s="137"/>
      <c r="M3" s="137"/>
      <c r="N3" s="192"/>
    </row>
    <row r="4" spans="1:14" x14ac:dyDescent="0.25">
      <c r="A4" s="143"/>
      <c r="B4" s="142" t="s">
        <v>11</v>
      </c>
      <c r="C4" s="193">
        <v>0.34</v>
      </c>
      <c r="D4" s="142" t="s">
        <v>11</v>
      </c>
      <c r="E4" s="143">
        <v>0.33</v>
      </c>
      <c r="F4" s="142" t="s">
        <v>17</v>
      </c>
      <c r="G4" s="193">
        <v>0.98</v>
      </c>
      <c r="H4" s="142" t="s">
        <v>11</v>
      </c>
      <c r="I4" s="193">
        <v>0.33</v>
      </c>
      <c r="J4" s="142" t="s">
        <v>11</v>
      </c>
      <c r="K4" s="193">
        <v>0.33</v>
      </c>
      <c r="L4" s="142"/>
      <c r="M4" s="142"/>
      <c r="N4" s="193">
        <f t="shared" ref="N4" si="0">C4+E4+G4+I4+K4</f>
        <v>2.31</v>
      </c>
    </row>
    <row r="5" spans="1:14" x14ac:dyDescent="0.25">
      <c r="A5" s="144"/>
      <c r="B5" s="145" t="s">
        <v>61</v>
      </c>
      <c r="C5" s="194"/>
      <c r="D5" s="147"/>
      <c r="E5" s="146"/>
      <c r="F5" s="148" t="s">
        <v>61</v>
      </c>
      <c r="G5" s="200"/>
      <c r="H5" s="147"/>
      <c r="I5" s="201"/>
      <c r="J5" s="145" t="s">
        <v>61</v>
      </c>
      <c r="K5" s="194"/>
      <c r="L5" s="147"/>
      <c r="M5" s="151"/>
      <c r="N5" s="194"/>
    </row>
    <row r="6" spans="1:14" x14ac:dyDescent="0.25">
      <c r="A6" s="143">
        <v>10.7</v>
      </c>
      <c r="B6" s="152" t="s">
        <v>17</v>
      </c>
      <c r="C6" s="195">
        <v>1.1000000000000001</v>
      </c>
      <c r="D6" s="152"/>
      <c r="E6" s="154"/>
      <c r="F6" s="155" t="s">
        <v>11</v>
      </c>
      <c r="G6" s="195">
        <v>0.27</v>
      </c>
      <c r="H6" s="152"/>
      <c r="I6" s="195"/>
      <c r="J6" s="152" t="s">
        <v>17</v>
      </c>
      <c r="K6" s="195">
        <v>1.1000000000000001</v>
      </c>
      <c r="L6" s="152"/>
      <c r="M6" s="152"/>
      <c r="N6" s="195">
        <f>C6+E6+G6+I6+K6+M6</f>
        <v>2.4700000000000002</v>
      </c>
    </row>
    <row r="7" spans="1:14" x14ac:dyDescent="0.25">
      <c r="A7" s="156"/>
      <c r="B7" s="157" t="s">
        <v>62</v>
      </c>
      <c r="C7" s="196"/>
      <c r="D7" s="159"/>
      <c r="E7" s="158"/>
      <c r="F7" s="160"/>
      <c r="G7" s="196"/>
      <c r="H7" s="157" t="s">
        <v>62</v>
      </c>
      <c r="I7" s="202"/>
      <c r="J7" s="160"/>
      <c r="K7" s="196"/>
      <c r="L7" s="162"/>
      <c r="M7" s="162"/>
      <c r="N7" s="196"/>
    </row>
    <row r="8" spans="1:14" x14ac:dyDescent="0.25">
      <c r="A8" s="163">
        <v>5.07</v>
      </c>
      <c r="B8" s="164" t="s">
        <v>11</v>
      </c>
      <c r="C8" s="197">
        <v>0.25</v>
      </c>
      <c r="D8" s="164"/>
      <c r="E8" s="166"/>
      <c r="F8" s="167"/>
      <c r="G8" s="197"/>
      <c r="H8" s="164" t="s">
        <v>17</v>
      </c>
      <c r="I8" s="197">
        <v>0.92</v>
      </c>
      <c r="J8" s="164"/>
      <c r="K8" s="197"/>
      <c r="L8" s="164"/>
      <c r="M8" s="164"/>
      <c r="N8" s="197">
        <f>C8+E8+G8+I8+K8+M8</f>
        <v>1.17</v>
      </c>
    </row>
    <row r="9" spans="1:14" x14ac:dyDescent="0.25">
      <c r="A9" s="138"/>
      <c r="B9" s="168"/>
      <c r="C9" s="192"/>
      <c r="D9" s="169"/>
      <c r="E9" s="138"/>
      <c r="F9" s="170"/>
      <c r="G9" s="192"/>
      <c r="H9" s="170" t="s">
        <v>63</v>
      </c>
      <c r="I9" s="192"/>
      <c r="J9" s="169"/>
      <c r="K9" s="192"/>
      <c r="L9" s="169"/>
      <c r="M9" s="137"/>
      <c r="N9" s="192"/>
    </row>
    <row r="10" spans="1:14" ht="28.5" x14ac:dyDescent="0.25">
      <c r="A10" s="143">
        <v>3.75</v>
      </c>
      <c r="B10" s="171"/>
      <c r="C10" s="193"/>
      <c r="D10" s="172"/>
      <c r="E10" s="143"/>
      <c r="F10" s="173"/>
      <c r="G10" s="193"/>
      <c r="H10" s="174" t="s">
        <v>64</v>
      </c>
      <c r="I10" s="193">
        <v>0.86</v>
      </c>
      <c r="J10" s="172"/>
      <c r="K10" s="193"/>
      <c r="L10" s="172"/>
      <c r="M10" s="142"/>
      <c r="N10" s="193">
        <f>C10+E10+G10+I10+K10+M10</f>
        <v>0.86</v>
      </c>
    </row>
    <row r="11" spans="1:14" x14ac:dyDescent="0.25">
      <c r="A11" s="138"/>
      <c r="B11" s="175" t="s">
        <v>65</v>
      </c>
      <c r="C11" s="198"/>
      <c r="D11" s="175"/>
      <c r="E11" s="139"/>
      <c r="F11" s="175" t="s">
        <v>65</v>
      </c>
      <c r="G11" s="192"/>
      <c r="H11" s="175"/>
      <c r="I11" s="192"/>
      <c r="J11" s="140" t="s">
        <v>65</v>
      </c>
      <c r="K11" s="192"/>
      <c r="L11" s="140"/>
      <c r="M11" s="137"/>
      <c r="N11" s="203"/>
    </row>
    <row r="12" spans="1:14" x14ac:dyDescent="0.25">
      <c r="A12" s="143">
        <v>8</v>
      </c>
      <c r="B12" s="176" t="s">
        <v>22</v>
      </c>
      <c r="C12" s="199">
        <v>0.33</v>
      </c>
      <c r="D12" s="176"/>
      <c r="E12" s="177"/>
      <c r="F12" s="176" t="s">
        <v>17</v>
      </c>
      <c r="G12" s="193">
        <v>1.19</v>
      </c>
      <c r="H12" s="176"/>
      <c r="I12" s="193"/>
      <c r="J12" s="178" t="s">
        <v>11</v>
      </c>
      <c r="K12" s="193">
        <v>0.33</v>
      </c>
      <c r="L12" s="178"/>
      <c r="M12" s="142"/>
      <c r="N12" s="204">
        <f>M12+K12+I12++G12+E12+C12</f>
        <v>1.85</v>
      </c>
    </row>
    <row r="13" spans="1:14" ht="24.75" x14ac:dyDescent="0.25">
      <c r="A13" s="49"/>
      <c r="B13" s="9" t="s">
        <v>70</v>
      </c>
      <c r="C13" s="15"/>
      <c r="D13" s="54"/>
      <c r="E13" s="53"/>
      <c r="F13" s="53" t="s">
        <v>70</v>
      </c>
      <c r="G13" s="72"/>
      <c r="H13" s="54"/>
      <c r="I13" s="15"/>
      <c r="J13" s="54" t="s">
        <v>70</v>
      </c>
      <c r="K13" s="15"/>
      <c r="L13" s="54"/>
      <c r="M13" s="54"/>
      <c r="N13" s="15"/>
    </row>
    <row r="14" spans="1:14" x14ac:dyDescent="0.25">
      <c r="A14" s="43">
        <v>6</v>
      </c>
      <c r="B14" s="19" t="s">
        <v>11</v>
      </c>
      <c r="C14" s="26">
        <v>0.25</v>
      </c>
      <c r="D14" s="47"/>
      <c r="E14" s="47"/>
      <c r="F14" s="47" t="s">
        <v>11</v>
      </c>
      <c r="G14" s="26">
        <v>0.25</v>
      </c>
      <c r="H14" s="45"/>
      <c r="I14" s="26"/>
      <c r="J14" s="45" t="s">
        <v>17</v>
      </c>
      <c r="K14" s="26">
        <v>0.88</v>
      </c>
      <c r="L14" s="47"/>
      <c r="M14" s="45"/>
      <c r="N14" s="26">
        <f>C14+E14+G14+I14+K14+M14</f>
        <v>1.38</v>
      </c>
    </row>
    <row r="15" spans="1:14" x14ac:dyDescent="0.25">
      <c r="A15" s="49"/>
      <c r="B15" s="36" t="s">
        <v>71</v>
      </c>
      <c r="C15" s="37"/>
      <c r="D15" s="96"/>
      <c r="E15" s="96"/>
      <c r="F15" s="39"/>
      <c r="G15" s="37"/>
      <c r="H15" s="39" t="s">
        <v>71</v>
      </c>
      <c r="I15" s="37"/>
      <c r="J15" s="96"/>
      <c r="K15" s="15"/>
      <c r="L15" s="54"/>
      <c r="M15" s="54"/>
      <c r="N15" s="15"/>
    </row>
    <row r="16" spans="1:14" x14ac:dyDescent="0.25">
      <c r="A16" s="43">
        <v>5</v>
      </c>
      <c r="B16" s="19" t="s">
        <v>11</v>
      </c>
      <c r="C16" s="26">
        <v>0.4</v>
      </c>
      <c r="D16" s="47"/>
      <c r="E16" s="47"/>
      <c r="F16" s="47"/>
      <c r="G16" s="26"/>
      <c r="H16" s="45" t="s">
        <v>17</v>
      </c>
      <c r="I16" s="26">
        <v>0.75</v>
      </c>
      <c r="J16" s="47"/>
      <c r="K16" s="26"/>
      <c r="L16" s="47"/>
      <c r="M16" s="45"/>
      <c r="N16" s="26">
        <f>C16+E16+G16+I16+K16+M16</f>
        <v>1.1499999999999999</v>
      </c>
    </row>
    <row r="17" spans="1:14" ht="24.75" x14ac:dyDescent="0.25">
      <c r="A17" s="49"/>
      <c r="B17" s="51" t="s">
        <v>72</v>
      </c>
      <c r="C17" s="15"/>
      <c r="D17" s="51"/>
      <c r="E17" s="53"/>
      <c r="F17" s="51" t="s">
        <v>72</v>
      </c>
      <c r="G17" s="72"/>
      <c r="H17" s="51"/>
      <c r="I17" s="72"/>
      <c r="J17" s="51" t="s">
        <v>72</v>
      </c>
      <c r="K17" s="72"/>
      <c r="L17" s="53"/>
      <c r="M17" s="54"/>
      <c r="N17" s="15"/>
    </row>
    <row r="18" spans="1:14" x14ac:dyDescent="0.25">
      <c r="A18" s="43">
        <v>9.6199999999999992</v>
      </c>
      <c r="B18" s="56" t="s">
        <v>11</v>
      </c>
      <c r="C18" s="26">
        <v>0.36</v>
      </c>
      <c r="D18" s="56"/>
      <c r="E18" s="47"/>
      <c r="F18" s="56" t="s">
        <v>17</v>
      </c>
      <c r="G18" s="26">
        <v>1.5</v>
      </c>
      <c r="H18" s="56"/>
      <c r="I18" s="67"/>
      <c r="J18" s="56" t="s">
        <v>11</v>
      </c>
      <c r="K18" s="67">
        <v>0.36</v>
      </c>
      <c r="L18" s="47"/>
      <c r="M18" s="45"/>
      <c r="N18" s="26">
        <f>C18+G18+K18</f>
        <v>2.2199999999999998</v>
      </c>
    </row>
    <row r="19" spans="1:14" x14ac:dyDescent="0.25">
      <c r="A19" s="179">
        <f>SUM(A3:A18)</f>
        <v>58.139999999999993</v>
      </c>
      <c r="B19" s="180" t="s">
        <v>9</v>
      </c>
      <c r="C19" s="184">
        <f>SUM(C3:C18)</f>
        <v>3.03</v>
      </c>
      <c r="D19" s="182"/>
      <c r="E19" s="181">
        <f>SUM(E3:E12)</f>
        <v>0.33</v>
      </c>
      <c r="F19" s="183"/>
      <c r="G19" s="184">
        <f>SUM(G3:G18)</f>
        <v>4.1899999999999995</v>
      </c>
      <c r="H19" s="184"/>
      <c r="I19" s="184">
        <f>SUM(I3:I18)</f>
        <v>2.86</v>
      </c>
      <c r="J19" s="185"/>
      <c r="K19" s="184">
        <f>SUM(K3:K18)</f>
        <v>3</v>
      </c>
      <c r="L19" s="182"/>
      <c r="M19" s="186"/>
      <c r="N19" s="184">
        <f>SUM(N3:N18)</f>
        <v>13.41</v>
      </c>
    </row>
    <row r="20" spans="1:14" x14ac:dyDescent="0.25">
      <c r="A20" s="112"/>
      <c r="B20" s="132"/>
      <c r="C20" s="133"/>
      <c r="D20" s="134"/>
      <c r="E20" s="133"/>
      <c r="F20" s="135"/>
      <c r="G20" s="133"/>
      <c r="H20" s="132"/>
      <c r="I20" s="133"/>
      <c r="J20" s="132"/>
      <c r="K20" s="133"/>
      <c r="L20" s="134"/>
      <c r="M20" s="134"/>
      <c r="N20" s="133"/>
    </row>
    <row r="21" spans="1:14" x14ac:dyDescent="0.25">
      <c r="A21" s="112"/>
      <c r="B21" s="132"/>
      <c r="C21" s="133"/>
      <c r="D21" s="134"/>
      <c r="E21" s="133"/>
      <c r="F21" s="92" t="s">
        <v>32</v>
      </c>
      <c r="G21" s="92"/>
      <c r="H21" s="112"/>
      <c r="I21" s="114">
        <f>N19*4.33</f>
        <v>58.065300000000001</v>
      </c>
      <c r="J21" s="114"/>
      <c r="K21" s="114"/>
      <c r="L21" s="134"/>
      <c r="M21" s="134"/>
      <c r="N21" s="133"/>
    </row>
    <row r="22" spans="1:14" x14ac:dyDescent="0.25">
      <c r="A22" s="92"/>
      <c r="B22" s="92"/>
      <c r="C22" s="92"/>
      <c r="D22" s="92"/>
      <c r="E22" s="92"/>
      <c r="F22" s="92" t="s">
        <v>31</v>
      </c>
      <c r="G22" s="92"/>
      <c r="H22" s="92"/>
      <c r="I22" s="92"/>
      <c r="J22" s="130">
        <v>44869</v>
      </c>
      <c r="K22" s="92"/>
      <c r="L22" s="92"/>
      <c r="M22" s="92"/>
      <c r="N22" s="92"/>
    </row>
    <row r="23" spans="1:14" x14ac:dyDescent="0.25">
      <c r="A23" s="92"/>
      <c r="B23" s="92"/>
      <c r="C23" s="92"/>
      <c r="D23" s="92"/>
      <c r="E23" s="92"/>
      <c r="F23" s="129"/>
      <c r="G23" s="92"/>
      <c r="N23" s="92"/>
    </row>
    <row r="24" spans="1:14" x14ac:dyDescent="0.25">
      <c r="A24" s="92"/>
      <c r="F24" t="s">
        <v>66</v>
      </c>
      <c r="N24" s="92"/>
    </row>
    <row r="26" spans="1:14" x14ac:dyDescent="0.25">
      <c r="F26" t="s">
        <v>69</v>
      </c>
    </row>
    <row r="28" spans="1:14" x14ac:dyDescent="0.25">
      <c r="F28" t="s">
        <v>78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13</vt:i4>
      </vt:variant>
    </vt:vector>
  </HeadingPairs>
  <TitlesOfParts>
    <vt:vector size="30" baseType="lpstr">
      <vt:lpstr>SU PLANNING 18,02,2023</vt:lpstr>
      <vt:lpstr>SU PLANNING 16,02,2023</vt:lpstr>
      <vt:lpstr>SU PLANNING 02,02,2023</vt:lpstr>
      <vt:lpstr>SU PLANNING 01,02,2023</vt:lpstr>
      <vt:lpstr>SU PLANNING 10,01,2023</vt:lpstr>
      <vt:lpstr>su planning 17,12,2022</vt:lpstr>
      <vt:lpstr>SU PLANNING 18,11,22</vt:lpstr>
      <vt:lpstr>SU PLANNING 08,11,2022</vt:lpstr>
      <vt:lpstr>SU PLANNING 04,11,2022</vt:lpstr>
      <vt:lpstr>su planning 01,11,2022</vt:lpstr>
      <vt:lpstr>SU PLANNING 17,10,2022</vt:lpstr>
      <vt:lpstr>SU PLANNING DEL 03,10,2022</vt:lpstr>
      <vt:lpstr>SU PLANNING 01,09,2022</vt:lpstr>
      <vt:lpstr>SU PLANNING 01,08,2022</vt:lpstr>
      <vt:lpstr>SU PLANNING 19,07,2022</vt:lpstr>
      <vt:lpstr>SU PLANNING 15,07,2022</vt:lpstr>
      <vt:lpstr>SU PLANNING 16,06,2022</vt:lpstr>
      <vt:lpstr>'SU PLANNING 01,08,2022'!Área_de_impresión</vt:lpstr>
      <vt:lpstr>'SU PLANNING 01,09,2022'!Área_de_impresión</vt:lpstr>
      <vt:lpstr>'su planning 01,11,2022'!Área_de_impresión</vt:lpstr>
      <vt:lpstr>'SU PLANNING 04,11,2022'!Área_de_impresión</vt:lpstr>
      <vt:lpstr>'SU PLANNING 08,11,2022'!Área_de_impresión</vt:lpstr>
      <vt:lpstr>'SU PLANNING 10,01,2023'!Área_de_impresión</vt:lpstr>
      <vt:lpstr>'SU PLANNING 15,07,2022'!Área_de_impresión</vt:lpstr>
      <vt:lpstr>'SU PLANNING 16,02,2023'!Área_de_impresión</vt:lpstr>
      <vt:lpstr>'SU PLANNING 17,10,2022'!Área_de_impresión</vt:lpstr>
      <vt:lpstr>'su planning 17,12,2022'!Área_de_impresión</vt:lpstr>
      <vt:lpstr>'SU PLANNING 18,02,2023'!Área_de_impresión</vt:lpstr>
      <vt:lpstr>'SU PLANNING 18,11,22'!Área_de_impresión</vt:lpstr>
      <vt:lpstr>'SU PLANNING DEL 03,10,2022'!Área_de_impresión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2023-03-28T08:17:35Z</dcterms:modified>
</cp:coreProperties>
</file>