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598"/>
  </bookViews>
  <sheets>
    <sheet name="SU PLANNING 07,02,2023" sheetId="79" r:id="rId1"/>
    <sheet name="SU PLANNING 23,01,23" sheetId="78" r:id="rId2"/>
    <sheet name="SU PLANNING 02,11,22" sheetId="77" r:id="rId3"/>
    <sheet name="H.COMPLEMENTARIAS OCTUBRE,22" sheetId="76" r:id="rId4"/>
    <sheet name="SU PLANNING 01,10,2022" sheetId="74" r:id="rId5"/>
    <sheet name="H.COMPLEMENTARIAS SEPTIEMBRE,22" sheetId="75" r:id="rId6"/>
    <sheet name="H.COMPLEMENTARIAS AGOSTO,22" sheetId="73" r:id="rId7"/>
    <sheet name="H.COMPLEMENTARIAS JULIO,22" sheetId="72" r:id="rId8"/>
    <sheet name="H.COMPLEMENTARIAS JUNIO,22" sheetId="71" r:id="rId9"/>
    <sheet name="SU PLANNING JUNIO,22" sheetId="70" r:id="rId10"/>
    <sheet name="H.COMPLEMENTARIAS MAYO.22" sheetId="69" r:id="rId11"/>
    <sheet name="SU PLANNING 24,01,2022" sheetId="64" r:id="rId12"/>
    <sheet name="H.COMPLEMENTARIAS ABRIL,22" sheetId="68" r:id="rId13"/>
    <sheet name="H.COMPLEMENTARIAS MARZO,22" sheetId="67" r:id="rId14"/>
    <sheet name="H.COMPLEMENTARIAS FEBRERO,22" sheetId="66" r:id="rId15"/>
    <sheet name="H. COMPLEMENTARIAS ENERO,22" sheetId="65" r:id="rId16"/>
    <sheet name="SU PLANNING 01,10,2021" sheetId="59" r:id="rId17"/>
    <sheet name="H.COMPLEMENTARIA DICIEMBRE,21" sheetId="63" r:id="rId18"/>
    <sheet name="H.COMPLEMENTARAIA NOVIEMB.21" sheetId="62" r:id="rId19"/>
    <sheet name="H.COMPLEMENTARIAS OCTUBRE,21" sheetId="61" r:id="rId20"/>
    <sheet name="H.COMPLEMENTARIAS SEPTIEMBRE,21" sheetId="60" r:id="rId21"/>
    <sheet name="SU PLANNING 01,08,2021" sheetId="58" r:id="rId22"/>
    <sheet name="H.COMPLEMENTARIAS JULIO,21" sheetId="57" r:id="rId23"/>
    <sheet name="SU PLANNING VERANO 01,06,21" sheetId="56" r:id="rId24"/>
    <sheet name="SU PLANNING 16,12,2020" sheetId="49" r:id="rId25"/>
    <sheet name="H.COMPLEMENTARIAS JUNIO,21" sheetId="55" r:id="rId26"/>
    <sheet name="H.COMPLEMENTARIAS MAYO,21" sheetId="54" r:id="rId27"/>
    <sheet name="H.COMPLEMENTARIAS ABRIL,21" sheetId="53" r:id="rId28"/>
    <sheet name="H.COMPLEMENTARIAS MARZO,21" sheetId="52" r:id="rId29"/>
    <sheet name="H.COMPLEMENTARIAS FEBRERO,21" sheetId="51" r:id="rId30"/>
    <sheet name="H.COMPLEMENTARIAS DICIEMBRE,20" sheetId="50" r:id="rId31"/>
    <sheet name="H.COMPLEMENTARIAS NOVIEMBRE,20" sheetId="47" r:id="rId32"/>
    <sheet name="H.COMPLEMENTARIAS OCTUBRE,20" sheetId="46" r:id="rId33"/>
    <sheet name="H.COMPLEMENTARIAS SEPTIEMBRE,20" sheetId="45" r:id="rId34"/>
    <sheet name="SU PLANNING 15,12,2020" sheetId="48" r:id="rId35"/>
    <sheet name="SU PLANNING 01,10,2020" sheetId="44" r:id="rId36"/>
    <sheet name="H.COMPLEMENTARIAS AGOSTO,20" sheetId="43" r:id="rId37"/>
    <sheet name="H.COMPLEMENTARIAS JULIO,20" sheetId="42" r:id="rId38"/>
    <sheet name="H.COMPLEMENTARIAS JUNIO,20" sheetId="41" r:id="rId39"/>
    <sheet name="SU PLANNNIG 01,06,2020" sheetId="40" r:id="rId40"/>
    <sheet name="H.COMPLEMENTARIAS MAYO,20" sheetId="39" r:id="rId41"/>
    <sheet name="SU PLANNING 01,05,2020" sheetId="37" r:id="rId42"/>
    <sheet name="H.COMPLEMENTARIAS MARZO,20" sheetId="36" r:id="rId43"/>
    <sheet name="H.COMPLEMENTARIAS FEBRERO,20" sheetId="35" r:id="rId44"/>
    <sheet name="h.complementarias enero,20" sheetId="31" r:id="rId45"/>
    <sheet name="H.COMPLEME.30 y 31 DE DICIEMBRE" sheetId="30" r:id="rId46"/>
    <sheet name="H.COMPLEM.23,24 26 DICIEMBRE" sheetId="29" r:id="rId47"/>
    <sheet name="H.COMPLEM.17,18 Y 19 DICIEMBRE," sheetId="28" r:id="rId48"/>
    <sheet name="SU PLANNING 17,03,2020" sheetId="34" r:id="rId49"/>
    <sheet name="su planning 01,03,2020" sheetId="32" r:id="rId50"/>
    <sheet name="H.COMPL FEB 20" sheetId="33" r:id="rId51"/>
    <sheet name="SU PLANNING 15,11,2019" sheetId="27" r:id="rId52"/>
    <sheet name="SU PLANNING 18,10,2019" sheetId="26" r:id="rId53"/>
    <sheet name="SU PLANNING 01,10,2019" sheetId="25" r:id="rId54"/>
    <sheet name="SU PLANNING VERAN 03,06,2019" sheetId="24" r:id="rId55"/>
    <sheet name="SU PLANNING INVIERNO 01,10,18" sheetId="23" r:id="rId56"/>
    <sheet name="SU PLANNING VERANO 01,06,18" sheetId="22" r:id="rId57"/>
    <sheet name="SU PLANNING 19,03,2018" sheetId="21" r:id="rId58"/>
    <sheet name="CUBE A Mª VICTORIA 20,02,2018" sheetId="20" r:id="rId59"/>
    <sheet name="CUBRE A MIMOUNT 01,02,2018" sheetId="19" r:id="rId60"/>
    <sheet name="SU PLANNING 01,02,2018" sheetId="18" r:id="rId61"/>
    <sheet name="SU PLANNING 23,01,2018" sheetId="17" r:id="rId62"/>
    <sheet name="CUBRE A LITA 29,11,2017" sheetId="16" r:id="rId63"/>
    <sheet name="SU PLANNING 23,11,17" sheetId="15" r:id="rId64"/>
    <sheet name="SU PLANNING 01,10,2017" sheetId="14" r:id="rId65"/>
    <sheet name="SU PLANNING 20,09,17," sheetId="13" r:id="rId66"/>
    <sheet name="SU PLANNING 09,08,2017" sheetId="12" r:id="rId67"/>
    <sheet name="SU PLANNING 05,08,17" sheetId="11" r:id="rId68"/>
    <sheet name="CUBRE A DOLRES PEÑA 26,06,17" sheetId="10" r:id="rId69"/>
    <sheet name="SU PLANNING 23,05,2017" sheetId="9" r:id="rId70"/>
    <sheet name="CUBRE A TRINI 08,05,17" sheetId="8" r:id="rId71"/>
    <sheet name="02,05,17 CUBRE A MIMOUNT VACACI" sheetId="6" r:id="rId72"/>
    <sheet name=" SU PLANNING 23,03,2017" sheetId="7" r:id="rId73"/>
    <sheet name="SU PLANNIG 22,03,2017" sheetId="5" r:id="rId74"/>
    <sheet name="SU PLANNING 01,03,2017" sheetId="4" r:id="rId75"/>
    <sheet name="PLANNING SUST.LOLI MTNEZ." sheetId="1" r:id="rId76"/>
    <sheet name="PLANNING SUST. LITA " sheetId="2" r:id="rId77"/>
    <sheet name="SU PLANNING 02,02,17" sheetId="3" r:id="rId78"/>
  </sheets>
  <definedNames>
    <definedName name="_xlnm.Print_Area" localSheetId="70">'CUBRE A TRINI 08,05,17'!$A$1:$N$24</definedName>
    <definedName name="_xlnm.Print_Area" localSheetId="15">'H. COMPLEMENTARIAS ENERO,22'!$A$1:$N$13</definedName>
    <definedName name="_xlnm.Print_Area" localSheetId="47">'H.COMPLEM.17,18 Y 19 DICIEMBRE,'!$A$1:$N$14</definedName>
    <definedName name="_xlnm.Print_Area" localSheetId="46">'H.COMPLEM.23,24 26 DICIEMBRE'!$A$1:$N$15</definedName>
    <definedName name="_xlnm.Print_Area" localSheetId="45">'H.COMPLEME.30 y 31 DE DICIEMBRE'!$A$1:$N$13</definedName>
    <definedName name="_xlnm.Print_Area" localSheetId="18">'H.COMPLEMENTARAIA NOVIEMB.21'!$A$1:$N$16</definedName>
    <definedName name="_xlnm.Print_Area" localSheetId="17">'H.COMPLEMENTARIA DICIEMBRE,21'!$A$1:$N$16</definedName>
    <definedName name="_xlnm.Print_Area" localSheetId="27">'H.COMPLEMENTARIAS ABRIL,21'!$A$1:$N$15</definedName>
    <definedName name="_xlnm.Print_Area" localSheetId="36">'H.COMPLEMENTARIAS AGOSTO,20'!$A$1:$N$19</definedName>
    <definedName name="_xlnm.Print_Area" localSheetId="6">'H.COMPLEMENTARIAS AGOSTO,22'!$A$1:$N$19</definedName>
    <definedName name="_xlnm.Print_Area" localSheetId="30">'H.COMPLEMENTARIAS DICIEMBRE,20'!$A$1:$N$16</definedName>
    <definedName name="_xlnm.Print_Area" localSheetId="44">'h.complementarias enero,20'!$A$1:$M$15</definedName>
    <definedName name="_xlnm.Print_Area" localSheetId="43">'H.COMPLEMENTARIAS FEBRERO,20'!$A$1:$N$16</definedName>
    <definedName name="_xlnm.Print_Area" localSheetId="14">'H.COMPLEMENTARIAS FEBRERO,22'!$A$1:$N$16</definedName>
    <definedName name="_xlnm.Print_Area" localSheetId="37">'H.COMPLEMENTARIAS JULIO,20'!$A$1:$N$21</definedName>
    <definedName name="_xlnm.Print_Area" localSheetId="22">'H.COMPLEMENTARIAS JULIO,21'!$A$1:$N$18</definedName>
    <definedName name="_xlnm.Print_Area" localSheetId="7">'H.COMPLEMENTARIAS JULIO,22'!$A$1:$N$18</definedName>
    <definedName name="_xlnm.Print_Area" localSheetId="38">'H.COMPLEMENTARIAS JUNIO,20'!$A$1:$N$20</definedName>
    <definedName name="_xlnm.Print_Area" localSheetId="25">'H.COMPLEMENTARIAS JUNIO,21'!$A$1:$N$19</definedName>
    <definedName name="_xlnm.Print_Area" localSheetId="8">'H.COMPLEMENTARIAS JUNIO,22'!$A$1:$N$18</definedName>
    <definedName name="_xlnm.Print_Area" localSheetId="42">'H.COMPLEMENTARIAS MARZO,20'!$B$1:$O$15</definedName>
    <definedName name="_xlnm.Print_Area" localSheetId="28">'H.COMPLEMENTARIAS MARZO,21'!$A$1:$N$20</definedName>
    <definedName name="_xlnm.Print_Area" localSheetId="13">'H.COMPLEMENTARIAS MARZO,22'!$A$1:$N$19</definedName>
    <definedName name="_xlnm.Print_Area" localSheetId="40">'H.COMPLEMENTARIAS MAYO,20'!$A$1:$N$22</definedName>
    <definedName name="_xlnm.Print_Area" localSheetId="26">'H.COMPLEMENTARIAS MAYO,21'!$A$1:$N$20</definedName>
    <definedName name="_xlnm.Print_Area" localSheetId="10">'H.COMPLEMENTARIAS MAYO.22'!$A$1:$N$14</definedName>
    <definedName name="_xlnm.Print_Area" localSheetId="31">'H.COMPLEMENTARIAS NOVIEMBRE,20'!$A$1:$N$14</definedName>
    <definedName name="_xlnm.Print_Area" localSheetId="32">'H.COMPLEMENTARIAS OCTUBRE,20'!$A$1:$N$16</definedName>
    <definedName name="_xlnm.Print_Area" localSheetId="19">'H.COMPLEMENTARIAS OCTUBRE,21'!$A$1:$N$16</definedName>
    <definedName name="_xlnm.Print_Area" localSheetId="3">'H.COMPLEMENTARIAS OCTUBRE,22'!$A$1:$N$12</definedName>
    <definedName name="_xlnm.Print_Area" localSheetId="33">'H.COMPLEMENTARIAS SEPTIEMBRE,20'!$A$1:$N$16</definedName>
    <definedName name="_xlnm.Print_Area" localSheetId="20">'H.COMPLEMENTARIAS SEPTIEMBRE,21'!$A$1:$N$13</definedName>
    <definedName name="_xlnm.Print_Area" localSheetId="5">'H.COMPLEMENTARIAS SEPTIEMBRE,22'!$A$1:$N$16</definedName>
    <definedName name="_xlnm.Print_Area" localSheetId="49">'su planning 01,03,2020'!$A$1:$N$25</definedName>
    <definedName name="_xlnm.Print_Area" localSheetId="41">'SU PLANNING 01,05,2020'!$A$1:$N$25</definedName>
    <definedName name="_xlnm.Print_Area" localSheetId="4">'SU PLANNING 01,10,2022'!$A$1:$N$18</definedName>
    <definedName name="_xlnm.Print_Area" localSheetId="2">'SU PLANNING 02,11,22'!$A$1:$N$19</definedName>
    <definedName name="_xlnm.Print_Area" localSheetId="0">'SU PLANNING 07,02,2023'!$A$1:$N$18</definedName>
    <definedName name="_xlnm.Print_Area" localSheetId="51">'SU PLANNING 15,11,2019'!$A$1:$N$27</definedName>
    <definedName name="_xlnm.Print_Area" localSheetId="1">'SU PLANNING 23,01,23'!$A$1:$N$20</definedName>
    <definedName name="_xlnm.Print_Area" localSheetId="69">'SU PLANNING 23,05,2017'!$A$1:$N$25</definedName>
    <definedName name="_xlnm.Print_Area" localSheetId="63">'SU PLANNING 23,11,17'!$A$1:$N$19</definedName>
    <definedName name="_xlnm.Print_Area" localSheetId="11">'SU PLANNING 24,01,2022'!$A$1:$O$18</definedName>
    <definedName name="_xlnm.Print_Area" localSheetId="9">'SU PLANNING JUNIO,22'!$A$1:$O$18</definedName>
    <definedName name="_xlnm.Print_Area" localSheetId="23">'SU PLANNING VERANO 01,06,21'!$A$1:$N$26</definedName>
    <definedName name="_xlnm.Print_Area" localSheetId="39">'SU PLANNNIG 01,06,2020'!$A$1:$N$25</definedName>
  </definedNames>
  <calcPr calcId="162913"/>
</workbook>
</file>

<file path=xl/calcChain.xml><?xml version="1.0" encoding="utf-8"?>
<calcChain xmlns="http://schemas.openxmlformats.org/spreadsheetml/2006/main">
  <c r="M14" i="79" l="1"/>
  <c r="K14" i="79"/>
  <c r="I14" i="79"/>
  <c r="G14" i="79"/>
  <c r="E14" i="79"/>
  <c r="C14" i="79"/>
  <c r="A14" i="79"/>
  <c r="N12" i="79"/>
  <c r="N10" i="79"/>
  <c r="N8" i="79"/>
  <c r="N6" i="79"/>
  <c r="N4" i="79"/>
  <c r="N14" i="79" l="1"/>
  <c r="K16" i="79" s="1"/>
  <c r="M16" i="78"/>
  <c r="K16" i="78"/>
  <c r="I16" i="78"/>
  <c r="G16" i="78"/>
  <c r="E16" i="78"/>
  <c r="C16" i="78"/>
  <c r="A16" i="78"/>
  <c r="N12" i="78"/>
  <c r="N10" i="78"/>
  <c r="N8" i="78"/>
  <c r="N6" i="78"/>
  <c r="N4" i="78"/>
  <c r="N16" i="78" l="1"/>
  <c r="K18" i="78" s="1"/>
  <c r="M14" i="77"/>
  <c r="K14" i="77"/>
  <c r="I14" i="77"/>
  <c r="G14" i="77"/>
  <c r="E14" i="77"/>
  <c r="C14" i="77"/>
  <c r="A14" i="77"/>
  <c r="N12" i="77"/>
  <c r="N10" i="77"/>
  <c r="N8" i="77"/>
  <c r="N6" i="77"/>
  <c r="N4" i="77"/>
  <c r="N14" i="77" l="1"/>
  <c r="K16" i="77" s="1"/>
  <c r="D12" i="76"/>
  <c r="M7" i="76"/>
  <c r="K7" i="76"/>
  <c r="I7" i="76"/>
  <c r="G7" i="76"/>
  <c r="E7" i="76"/>
  <c r="C7" i="76"/>
  <c r="N4" i="76"/>
  <c r="N7" i="76" l="1"/>
  <c r="N5" i="75"/>
  <c r="N4" i="75"/>
  <c r="D16" i="75" l="1"/>
  <c r="M11" i="75"/>
  <c r="K11" i="75"/>
  <c r="I11" i="75"/>
  <c r="G11" i="75"/>
  <c r="E11" i="75"/>
  <c r="C11" i="75"/>
  <c r="N11" i="75"/>
  <c r="M14" i="74" l="1"/>
  <c r="K14" i="74"/>
  <c r="I14" i="74"/>
  <c r="G14" i="74"/>
  <c r="E14" i="74"/>
  <c r="C14" i="74"/>
  <c r="A14" i="74"/>
  <c r="N12" i="74"/>
  <c r="N10" i="74"/>
  <c r="N8" i="74"/>
  <c r="N6" i="74"/>
  <c r="N4" i="74"/>
  <c r="N14" i="74" l="1"/>
  <c r="K16" i="74" s="1"/>
  <c r="N13" i="73"/>
  <c r="M13" i="73"/>
  <c r="G13" i="73"/>
  <c r="E13" i="73"/>
  <c r="N10" i="73"/>
  <c r="N5" i="73"/>
  <c r="N4" i="73"/>
  <c r="D18" i="73"/>
  <c r="K13" i="73"/>
  <c r="I13" i="73"/>
  <c r="C13" i="73"/>
  <c r="E12" i="72" l="1"/>
  <c r="N6" i="72"/>
  <c r="N4" i="72"/>
  <c r="D17" i="72"/>
  <c r="M12" i="72"/>
  <c r="K12" i="72"/>
  <c r="I12" i="72"/>
  <c r="G12" i="72"/>
  <c r="C12" i="72"/>
  <c r="N8" i="72"/>
  <c r="N7" i="72"/>
  <c r="N12" i="72" l="1"/>
  <c r="N11" i="71"/>
  <c r="D16" i="71"/>
  <c r="M11" i="71"/>
  <c r="K11" i="71"/>
  <c r="I11" i="71"/>
  <c r="G11" i="71"/>
  <c r="E11" i="71"/>
  <c r="C11" i="71"/>
  <c r="N8" i="71"/>
  <c r="N7" i="71"/>
  <c r="I14" i="70" l="1"/>
  <c r="C14" i="70"/>
  <c r="M14" i="70"/>
  <c r="K14" i="70"/>
  <c r="G14" i="70"/>
  <c r="E14" i="70"/>
  <c r="A14" i="70"/>
  <c r="O12" i="70"/>
  <c r="O10" i="70"/>
  <c r="O8" i="70"/>
  <c r="O6" i="70"/>
  <c r="O4" i="70"/>
  <c r="O14" i="70" l="1"/>
  <c r="K16" i="70" s="1"/>
  <c r="D13" i="69"/>
  <c r="N8" i="69"/>
  <c r="M8" i="69"/>
  <c r="K8" i="69"/>
  <c r="I8" i="69"/>
  <c r="G8" i="69"/>
  <c r="E8" i="69"/>
  <c r="C8" i="69"/>
  <c r="D18" i="68" l="1"/>
  <c r="M13" i="68"/>
  <c r="K13" i="68"/>
  <c r="I13" i="68"/>
  <c r="G13" i="68"/>
  <c r="E13" i="68"/>
  <c r="C13" i="68"/>
  <c r="N13" i="68"/>
  <c r="N12" i="67" l="1"/>
  <c r="N11" i="67"/>
  <c r="N9" i="67"/>
  <c r="N13" i="67" s="1"/>
  <c r="N8" i="67"/>
  <c r="N7" i="67"/>
  <c r="N6" i="67"/>
  <c r="N5" i="67"/>
  <c r="N4" i="67"/>
  <c r="I13" i="67"/>
  <c r="D18" i="67" l="1"/>
  <c r="M13" i="67"/>
  <c r="K13" i="67"/>
  <c r="G13" i="67"/>
  <c r="E13" i="67"/>
  <c r="C13" i="67"/>
  <c r="D15" i="66" l="1"/>
  <c r="M10" i="66"/>
  <c r="K10" i="66"/>
  <c r="I10" i="66"/>
  <c r="G10" i="66"/>
  <c r="E10" i="66"/>
  <c r="C10" i="66"/>
  <c r="N10" i="66" l="1"/>
  <c r="D12" i="65"/>
  <c r="M7" i="65"/>
  <c r="K7" i="65"/>
  <c r="I7" i="65"/>
  <c r="G7" i="65"/>
  <c r="E7" i="65"/>
  <c r="C7" i="65"/>
  <c r="N7" i="65" l="1"/>
  <c r="N14" i="64"/>
  <c r="M14" i="64"/>
  <c r="K14" i="64"/>
  <c r="I14" i="64"/>
  <c r="G14" i="64"/>
  <c r="E14" i="64"/>
  <c r="C14" i="64"/>
  <c r="A14" i="64"/>
  <c r="O12" i="64"/>
  <c r="O10" i="64"/>
  <c r="O8" i="64"/>
  <c r="O6" i="64"/>
  <c r="O4" i="64"/>
  <c r="O14" i="64" l="1"/>
  <c r="K16" i="64" s="1"/>
  <c r="D15" i="63"/>
  <c r="M10" i="63"/>
  <c r="K10" i="63"/>
  <c r="I10" i="63"/>
  <c r="G10" i="63"/>
  <c r="E10" i="63"/>
  <c r="C10" i="63"/>
  <c r="N10" i="63" l="1"/>
  <c r="M10" i="62"/>
  <c r="D15" i="62"/>
  <c r="K10" i="62"/>
  <c r="I10" i="62"/>
  <c r="G10" i="62"/>
  <c r="E10" i="62"/>
  <c r="C10" i="62"/>
  <c r="N10" i="62" l="1"/>
  <c r="D15" i="61"/>
  <c r="M10" i="61"/>
  <c r="K10" i="61"/>
  <c r="I10" i="61"/>
  <c r="G10" i="61"/>
  <c r="E10" i="61"/>
  <c r="C10" i="61"/>
  <c r="N10" i="61" l="1"/>
  <c r="N20" i="59"/>
  <c r="M7" i="60" l="1"/>
  <c r="G7" i="60"/>
  <c r="D12" i="60"/>
  <c r="K7" i="60"/>
  <c r="I7" i="60"/>
  <c r="E7" i="60"/>
  <c r="C7" i="60"/>
  <c r="N7" i="60" l="1"/>
  <c r="O20" i="59"/>
  <c r="M20" i="59"/>
  <c r="O8" i="59"/>
  <c r="K20" i="59"/>
  <c r="I20" i="59"/>
  <c r="G20" i="59"/>
  <c r="E20" i="59"/>
  <c r="C20" i="59"/>
  <c r="A20" i="59"/>
  <c r="O18" i="59"/>
  <c r="O16" i="59"/>
  <c r="O14" i="59"/>
  <c r="O12" i="59"/>
  <c r="O10" i="59"/>
  <c r="O6" i="59"/>
  <c r="O4" i="59"/>
  <c r="K22" i="59" l="1"/>
  <c r="K20" i="58"/>
  <c r="I20" i="58"/>
  <c r="G20" i="58"/>
  <c r="E20" i="58"/>
  <c r="C20" i="58"/>
  <c r="A20" i="58"/>
  <c r="N18" i="58"/>
  <c r="N16" i="58"/>
  <c r="N14" i="58"/>
  <c r="N12" i="58"/>
  <c r="N10" i="58"/>
  <c r="N6" i="58"/>
  <c r="N4" i="58"/>
  <c r="N20" i="58" s="1"/>
  <c r="K22" i="58" s="1"/>
  <c r="D17" i="57" l="1"/>
  <c r="M12" i="57"/>
  <c r="K12" i="57"/>
  <c r="I12" i="57"/>
  <c r="G12" i="57"/>
  <c r="E12" i="57"/>
  <c r="C12" i="57"/>
  <c r="N12" i="57" l="1"/>
  <c r="K22" i="56"/>
  <c r="I22" i="56"/>
  <c r="G22" i="56"/>
  <c r="E22" i="56"/>
  <c r="C22" i="56"/>
  <c r="A22" i="56"/>
  <c r="N20" i="56"/>
  <c r="N18" i="56"/>
  <c r="N16" i="56"/>
  <c r="N14" i="56"/>
  <c r="N12" i="56"/>
  <c r="N10" i="56"/>
  <c r="N6" i="56"/>
  <c r="N4" i="56"/>
  <c r="N22" i="56" s="1"/>
  <c r="K24" i="56" s="1"/>
  <c r="D17" i="55" l="1"/>
  <c r="M12" i="55"/>
  <c r="K12" i="55"/>
  <c r="I12" i="55"/>
  <c r="G12" i="55"/>
  <c r="E12" i="55"/>
  <c r="C12" i="55"/>
  <c r="N12" i="55" l="1"/>
  <c r="D18" i="54"/>
  <c r="M13" i="54"/>
  <c r="K13" i="54"/>
  <c r="I13" i="54"/>
  <c r="G13" i="54"/>
  <c r="E13" i="54"/>
  <c r="C13" i="54"/>
  <c r="N13" i="54" l="1"/>
  <c r="D13" i="53"/>
  <c r="M8" i="53"/>
  <c r="K8" i="53"/>
  <c r="I8" i="53"/>
  <c r="G8" i="53"/>
  <c r="E8" i="53"/>
  <c r="C8" i="53"/>
  <c r="N8" i="53" l="1"/>
  <c r="D18" i="52"/>
  <c r="M13" i="52"/>
  <c r="K13" i="52"/>
  <c r="I13" i="52"/>
  <c r="G13" i="52"/>
  <c r="E13" i="52"/>
  <c r="C13" i="52"/>
  <c r="N13" i="52" l="1"/>
  <c r="D14" i="51"/>
  <c r="M9" i="51"/>
  <c r="K9" i="51"/>
  <c r="I9" i="51"/>
  <c r="G9" i="51"/>
  <c r="E9" i="51"/>
  <c r="C9" i="51"/>
  <c r="N9" i="51" s="1"/>
  <c r="D14" i="50" l="1"/>
  <c r="M9" i="50"/>
  <c r="K9" i="50"/>
  <c r="I9" i="50"/>
  <c r="G9" i="50"/>
  <c r="E9" i="50"/>
  <c r="C9" i="50"/>
  <c r="N9" i="50" l="1"/>
  <c r="N4" i="49"/>
  <c r="M22" i="49"/>
  <c r="K22" i="49"/>
  <c r="I22" i="49"/>
  <c r="G22" i="49"/>
  <c r="E22" i="49"/>
  <c r="C22" i="49"/>
  <c r="A22" i="49"/>
  <c r="N20" i="49"/>
  <c r="N18" i="49"/>
  <c r="N16" i="49"/>
  <c r="N14" i="49"/>
  <c r="N12" i="49"/>
  <c r="N10" i="49"/>
  <c r="N8" i="49"/>
  <c r="N6" i="49"/>
  <c r="E23" i="48"/>
  <c r="M23" i="48"/>
  <c r="N21" i="48"/>
  <c r="N22" i="49" l="1"/>
  <c r="K24" i="49" s="1"/>
  <c r="K23" i="48" l="1"/>
  <c r="I23" i="48"/>
  <c r="G23" i="48"/>
  <c r="C23" i="48"/>
  <c r="A23" i="48"/>
  <c r="N19" i="48"/>
  <c r="N17" i="48"/>
  <c r="N15" i="48"/>
  <c r="N13" i="48"/>
  <c r="N11" i="48"/>
  <c r="N9" i="48"/>
  <c r="N7" i="48"/>
  <c r="N5" i="48"/>
  <c r="N23" i="48" s="1"/>
  <c r="K25" i="48" s="1"/>
  <c r="D12" i="47" l="1"/>
  <c r="M7" i="47"/>
  <c r="K7" i="47"/>
  <c r="I7" i="47"/>
  <c r="G7" i="47"/>
  <c r="E7" i="47"/>
  <c r="C7" i="47"/>
  <c r="N7" i="47" l="1"/>
  <c r="D14" i="46"/>
  <c r="M9" i="46"/>
  <c r="K9" i="46"/>
  <c r="I9" i="46"/>
  <c r="G9" i="46"/>
  <c r="E9" i="46"/>
  <c r="C9" i="46"/>
  <c r="N9" i="46" l="1"/>
  <c r="D14" i="45"/>
  <c r="M9" i="45"/>
  <c r="K9" i="45"/>
  <c r="I9" i="45"/>
  <c r="G9" i="45"/>
  <c r="E9" i="45"/>
  <c r="C9" i="45"/>
  <c r="N9" i="45" l="1"/>
  <c r="N21" i="44"/>
  <c r="K23" i="44" s="1"/>
  <c r="M21" i="44"/>
  <c r="K21" i="44"/>
  <c r="I21" i="44"/>
  <c r="G21" i="44"/>
  <c r="E21" i="44"/>
  <c r="C21" i="44"/>
  <c r="A21" i="44"/>
  <c r="N19" i="44"/>
  <c r="N17" i="44"/>
  <c r="N15" i="44"/>
  <c r="N13" i="44"/>
  <c r="N11" i="44"/>
  <c r="N9" i="44"/>
  <c r="N7" i="44"/>
  <c r="N5" i="44"/>
  <c r="D17" i="43" l="1"/>
  <c r="M12" i="43"/>
  <c r="K12" i="43"/>
  <c r="I12" i="43"/>
  <c r="G12" i="43"/>
  <c r="E12" i="43"/>
  <c r="C12" i="43"/>
  <c r="N12" i="43" l="1"/>
  <c r="C14" i="42"/>
  <c r="M14" i="42"/>
  <c r="D19" i="42"/>
  <c r="K14" i="42"/>
  <c r="I14" i="42"/>
  <c r="G14" i="42"/>
  <c r="E14" i="42"/>
  <c r="N14" i="42" l="1"/>
  <c r="D18" i="41"/>
  <c r="K13" i="41"/>
  <c r="I13" i="41"/>
  <c r="G13" i="41"/>
  <c r="E13" i="41"/>
  <c r="C13" i="41"/>
  <c r="N13" i="41" l="1"/>
  <c r="M21" i="40"/>
  <c r="K21" i="40"/>
  <c r="I21" i="40"/>
  <c r="G21" i="40"/>
  <c r="E21" i="40"/>
  <c r="C21" i="40"/>
  <c r="A21" i="40"/>
  <c r="N19" i="40"/>
  <c r="N17" i="40"/>
  <c r="N15" i="40"/>
  <c r="N13" i="40"/>
  <c r="N11" i="40"/>
  <c r="N7" i="40"/>
  <c r="N21" i="40" s="1"/>
  <c r="K23" i="40" s="1"/>
  <c r="N5" i="40"/>
  <c r="D20" i="39" l="1"/>
  <c r="K15" i="39"/>
  <c r="I15" i="39"/>
  <c r="G15" i="39"/>
  <c r="E15" i="39"/>
  <c r="C15" i="39"/>
  <c r="N15" i="39" l="1"/>
  <c r="M21" i="37"/>
  <c r="K21" i="37"/>
  <c r="I21" i="37"/>
  <c r="G21" i="37"/>
  <c r="E21" i="37"/>
  <c r="C21" i="37"/>
  <c r="A21" i="37"/>
  <c r="N19" i="37"/>
  <c r="N17" i="37"/>
  <c r="N15" i="37"/>
  <c r="N13" i="37"/>
  <c r="N11" i="37"/>
  <c r="N9" i="37"/>
  <c r="N7" i="37"/>
  <c r="N5" i="37"/>
  <c r="N21" i="37" s="1"/>
  <c r="K23" i="37" s="1"/>
  <c r="E12" i="36" l="1"/>
  <c r="L7" i="36"/>
  <c r="J7" i="36"/>
  <c r="H7" i="36"/>
  <c r="F7" i="36"/>
  <c r="D7" i="36"/>
  <c r="O7" i="36" l="1"/>
  <c r="D13" i="35"/>
  <c r="K8" i="35"/>
  <c r="I8" i="35"/>
  <c r="G8" i="35"/>
  <c r="E8" i="35"/>
  <c r="C8" i="35"/>
  <c r="N8" i="35" l="1"/>
  <c r="E17" i="34"/>
  <c r="M17" i="34"/>
  <c r="K17" i="34"/>
  <c r="I17" i="34"/>
  <c r="G17" i="34"/>
  <c r="C17" i="34"/>
  <c r="A17" i="34"/>
  <c r="N15" i="34"/>
  <c r="N13" i="34"/>
  <c r="N11" i="34"/>
  <c r="N9" i="34"/>
  <c r="N7" i="34"/>
  <c r="N5" i="34"/>
  <c r="N17" i="34" l="1"/>
  <c r="K19" i="34" s="1"/>
  <c r="K21" i="32"/>
  <c r="I21" i="32"/>
  <c r="G21" i="32"/>
  <c r="E21" i="32"/>
  <c r="E17" i="33" l="1"/>
  <c r="C17" i="33"/>
  <c r="I17" i="33"/>
  <c r="G17" i="33"/>
  <c r="D23" i="33"/>
  <c r="K17" i="33"/>
  <c r="N17" i="33" l="1"/>
  <c r="N21" i="32"/>
  <c r="M21" i="32"/>
  <c r="C21" i="32"/>
  <c r="A21" i="32"/>
  <c r="N19" i="32"/>
  <c r="N17" i="32"/>
  <c r="N15" i="32"/>
  <c r="N13" i="32"/>
  <c r="N11" i="32"/>
  <c r="N9" i="32"/>
  <c r="N7" i="32"/>
  <c r="N5" i="32"/>
  <c r="K23" i="32" s="1"/>
  <c r="E8" i="30" l="1"/>
  <c r="N6" i="30"/>
  <c r="N4" i="30"/>
  <c r="N8" i="30" s="1"/>
  <c r="N4" i="29" l="1"/>
  <c r="N6" i="29"/>
  <c r="E8" i="29"/>
  <c r="N4" i="28"/>
  <c r="G8" i="28"/>
  <c r="E8" i="28"/>
  <c r="A8" i="28"/>
  <c r="N6" i="28"/>
  <c r="N8" i="29" l="1"/>
  <c r="N8" i="28"/>
  <c r="N21" i="27"/>
  <c r="N17" i="27"/>
  <c r="M23" i="27"/>
  <c r="K23" i="27"/>
  <c r="I23" i="27"/>
  <c r="G23" i="27"/>
  <c r="E23" i="27"/>
  <c r="C23" i="27"/>
  <c r="A23" i="27"/>
  <c r="N15" i="27"/>
  <c r="N13" i="27"/>
  <c r="N11" i="27"/>
  <c r="N9" i="27"/>
  <c r="N7" i="27"/>
  <c r="N5" i="27"/>
  <c r="N23" i="27" l="1"/>
  <c r="K25" i="27" s="1"/>
  <c r="M17" i="26"/>
  <c r="K17" i="26"/>
  <c r="I17" i="26"/>
  <c r="G17" i="26"/>
  <c r="E17" i="26"/>
  <c r="C17" i="26"/>
  <c r="A17" i="26"/>
  <c r="N15" i="26"/>
  <c r="N13" i="26"/>
  <c r="N11" i="26"/>
  <c r="N9" i="26"/>
  <c r="N7" i="26"/>
  <c r="N5" i="26"/>
  <c r="N17" i="26" s="1"/>
  <c r="K19" i="26" s="1"/>
  <c r="M19" i="25" l="1"/>
  <c r="K19" i="25"/>
  <c r="I19" i="25"/>
  <c r="G19" i="25"/>
  <c r="E19" i="25"/>
  <c r="C19" i="25"/>
  <c r="A19" i="25"/>
  <c r="N17" i="25"/>
  <c r="N15" i="25"/>
  <c r="N13" i="25"/>
  <c r="N11" i="25"/>
  <c r="N9" i="25"/>
  <c r="N7" i="25"/>
  <c r="N5" i="25"/>
  <c r="N19" i="25" s="1"/>
  <c r="K21" i="25" s="1"/>
  <c r="N19" i="24" l="1"/>
  <c r="M19" i="24"/>
  <c r="K19" i="24"/>
  <c r="I19" i="24"/>
  <c r="G19" i="24"/>
  <c r="E19" i="24"/>
  <c r="C19" i="24"/>
  <c r="A19" i="24"/>
  <c r="N17" i="24"/>
  <c r="N15" i="24"/>
  <c r="N13" i="24"/>
  <c r="N11" i="24"/>
  <c r="N7" i="24"/>
  <c r="N5" i="24"/>
  <c r="K21" i="24" s="1"/>
  <c r="N9" i="23" l="1"/>
  <c r="M19" i="23" l="1"/>
  <c r="K19" i="23"/>
  <c r="I19" i="23"/>
  <c r="G19" i="23"/>
  <c r="E19" i="23"/>
  <c r="C19" i="23"/>
  <c r="A19" i="23"/>
  <c r="N17" i="23"/>
  <c r="N15" i="23"/>
  <c r="N13" i="23"/>
  <c r="N11" i="23"/>
  <c r="N7" i="23"/>
  <c r="N5" i="23"/>
  <c r="N19" i="23" s="1"/>
  <c r="K21" i="23" s="1"/>
  <c r="M19" i="22" l="1"/>
  <c r="K19" i="22"/>
  <c r="I19" i="22"/>
  <c r="G19" i="22"/>
  <c r="E19" i="22"/>
  <c r="C19" i="22"/>
  <c r="A19" i="22"/>
  <c r="N17" i="22"/>
  <c r="N15" i="22"/>
  <c r="N13" i="22"/>
  <c r="N11" i="22"/>
  <c r="N7" i="22"/>
  <c r="N5" i="22"/>
  <c r="N19" i="22" s="1"/>
  <c r="K21" i="22" s="1"/>
  <c r="N17" i="21" l="1"/>
  <c r="M19" i="21" l="1"/>
  <c r="K19" i="21"/>
  <c r="I19" i="21"/>
  <c r="G19" i="21"/>
  <c r="E19" i="21"/>
  <c r="C19" i="21"/>
  <c r="A19" i="21"/>
  <c r="N15" i="21"/>
  <c r="N13" i="21"/>
  <c r="N11" i="21"/>
  <c r="N9" i="21"/>
  <c r="N7" i="21"/>
  <c r="N5" i="21"/>
  <c r="N19" i="21" s="1"/>
  <c r="K21" i="21" s="1"/>
  <c r="D12" i="20" l="1"/>
  <c r="M7" i="20"/>
  <c r="K7" i="20"/>
  <c r="I7" i="20"/>
  <c r="G7" i="20"/>
  <c r="E7" i="20"/>
  <c r="C7" i="20"/>
  <c r="A7" i="20"/>
  <c r="N5" i="20"/>
  <c r="N7" i="20" s="1"/>
  <c r="I10" i="20" l="1"/>
  <c r="K9" i="20"/>
  <c r="M9" i="19" l="1"/>
  <c r="K9" i="19"/>
  <c r="I9" i="19"/>
  <c r="G9" i="19"/>
  <c r="E9" i="19"/>
  <c r="C9" i="19"/>
  <c r="A9" i="19"/>
  <c r="N8" i="19"/>
  <c r="N7" i="19"/>
  <c r="N5" i="19"/>
  <c r="N9" i="19" s="1"/>
  <c r="I12" i="19" l="1"/>
  <c r="K11" i="19"/>
  <c r="M17" i="18"/>
  <c r="K17" i="18"/>
  <c r="I17" i="18"/>
  <c r="G17" i="18"/>
  <c r="E17" i="18"/>
  <c r="C17" i="18"/>
  <c r="A17" i="18"/>
  <c r="N15" i="18"/>
  <c r="N13" i="18"/>
  <c r="N11" i="18"/>
  <c r="N9" i="18"/>
  <c r="N7" i="18"/>
  <c r="N5" i="18"/>
  <c r="N19" i="17"/>
  <c r="N17" i="17"/>
  <c r="A21" i="17"/>
  <c r="C21" i="17"/>
  <c r="E21" i="17"/>
  <c r="G21" i="17"/>
  <c r="I21" i="17"/>
  <c r="K21" i="17"/>
  <c r="N17" i="18" l="1"/>
  <c r="K19" i="18" s="1"/>
  <c r="M21" i="17"/>
  <c r="N13" i="17"/>
  <c r="N11" i="17"/>
  <c r="N9" i="17"/>
  <c r="N7" i="17"/>
  <c r="N5" i="17"/>
  <c r="N21" i="17" l="1"/>
  <c r="K23" i="17" s="1"/>
  <c r="D9" i="16"/>
  <c r="K5" i="16"/>
  <c r="I5" i="16"/>
  <c r="G5" i="16"/>
  <c r="E5" i="16"/>
  <c r="C5" i="16"/>
  <c r="A5" i="16"/>
  <c r="N5" i="16"/>
  <c r="I8" i="16" s="1"/>
  <c r="N9" i="15" l="1"/>
  <c r="N13" i="15"/>
  <c r="M15" i="15"/>
  <c r="K15" i="15"/>
  <c r="I15" i="15"/>
  <c r="G15" i="15"/>
  <c r="E15" i="15"/>
  <c r="C15" i="15"/>
  <c r="A15" i="15"/>
  <c r="N11" i="15"/>
  <c r="N7" i="15"/>
  <c r="N5" i="15"/>
  <c r="N15" i="15" s="1"/>
  <c r="K17" i="15" s="1"/>
  <c r="M13" i="14" l="1"/>
  <c r="K13" i="14"/>
  <c r="I13" i="14"/>
  <c r="G13" i="14"/>
  <c r="E13" i="14"/>
  <c r="C13" i="14"/>
  <c r="A13" i="14"/>
  <c r="N11" i="14"/>
  <c r="N7" i="14"/>
  <c r="N5" i="14"/>
  <c r="N13" i="14" l="1"/>
  <c r="K15" i="14" s="1"/>
  <c r="N11" i="13"/>
  <c r="M13" i="13" l="1"/>
  <c r="K13" i="13"/>
  <c r="I13" i="13"/>
  <c r="G13" i="13"/>
  <c r="E13" i="13"/>
  <c r="C13" i="13"/>
  <c r="A13" i="13"/>
  <c r="N7" i="13"/>
  <c r="N5" i="13"/>
  <c r="N13" i="13" s="1"/>
  <c r="K15" i="13" s="1"/>
  <c r="K13" i="12" l="1"/>
  <c r="I13" i="12"/>
  <c r="G13" i="12"/>
  <c r="E13" i="12"/>
  <c r="C13" i="12"/>
  <c r="A13" i="12"/>
  <c r="N11" i="12"/>
  <c r="N9" i="12"/>
  <c r="N7" i="12"/>
  <c r="N5" i="12"/>
  <c r="N13" i="12" s="1"/>
  <c r="L15" i="12" s="1"/>
  <c r="K15" i="11" l="1"/>
  <c r="I15" i="11"/>
  <c r="G15" i="11"/>
  <c r="E15" i="11"/>
  <c r="C15" i="11"/>
  <c r="A15" i="11"/>
  <c r="N13" i="11"/>
  <c r="N11" i="11"/>
  <c r="N9" i="11"/>
  <c r="N7" i="11"/>
  <c r="N5" i="11"/>
  <c r="N15" i="11" l="1"/>
  <c r="L17" i="11" s="1"/>
  <c r="K23" i="10"/>
  <c r="I23" i="10"/>
  <c r="G23" i="10"/>
  <c r="E23" i="10"/>
  <c r="C23" i="10"/>
  <c r="A23" i="10"/>
  <c r="M22" i="10"/>
  <c r="M20" i="10"/>
  <c r="M18" i="10"/>
  <c r="M16" i="10"/>
  <c r="M14" i="10"/>
  <c r="M12" i="10"/>
  <c r="M10" i="10"/>
  <c r="M8" i="10"/>
  <c r="M6" i="10"/>
  <c r="M4" i="10"/>
  <c r="M23" i="10" l="1"/>
  <c r="M25" i="10" s="1"/>
  <c r="K19" i="9" l="1"/>
  <c r="I19" i="9"/>
  <c r="G19" i="9"/>
  <c r="E19" i="9"/>
  <c r="C19" i="9"/>
  <c r="A19" i="9"/>
  <c r="N17" i="9"/>
  <c r="N15" i="9"/>
  <c r="N13" i="9"/>
  <c r="N11" i="9"/>
  <c r="N9" i="9"/>
  <c r="N5" i="9"/>
  <c r="N19" i="9" s="1"/>
  <c r="L21" i="9" s="1"/>
  <c r="M17" i="8" l="1"/>
  <c r="K17" i="8"/>
  <c r="I17" i="8"/>
  <c r="G17" i="8"/>
  <c r="E17" i="8"/>
  <c r="C17" i="8"/>
  <c r="A17" i="8"/>
  <c r="N16" i="8"/>
  <c r="N15" i="8"/>
  <c r="N13" i="8"/>
  <c r="N11" i="8"/>
  <c r="N9" i="8"/>
  <c r="N7" i="8"/>
  <c r="N5" i="8"/>
  <c r="N17" i="8" s="1"/>
  <c r="I20" i="8" l="1"/>
  <c r="K19" i="8"/>
  <c r="D16" i="7"/>
  <c r="K11" i="7"/>
  <c r="I11" i="7"/>
  <c r="G11" i="7"/>
  <c r="E11" i="7"/>
  <c r="C11" i="7"/>
  <c r="A11" i="7"/>
  <c r="N9" i="7"/>
  <c r="N7" i="7"/>
  <c r="N5" i="7"/>
  <c r="N11" i="7" s="1"/>
  <c r="L13" i="7" s="1"/>
  <c r="M9" i="6" l="1"/>
  <c r="K9" i="6"/>
  <c r="I9" i="6"/>
  <c r="G9" i="6"/>
  <c r="E9" i="6"/>
  <c r="C9" i="6"/>
  <c r="A9" i="6"/>
  <c r="N8" i="6"/>
  <c r="N7" i="6"/>
  <c r="N5" i="6"/>
  <c r="N9" i="6" s="1"/>
  <c r="I12" i="6" l="1"/>
  <c r="K11" i="6"/>
  <c r="D18" i="5"/>
  <c r="M13" i="5"/>
  <c r="K13" i="5"/>
  <c r="I13" i="5"/>
  <c r="G13" i="5"/>
  <c r="E13" i="5"/>
  <c r="C13" i="5"/>
  <c r="C14" i="5" s="1"/>
  <c r="A13" i="5"/>
  <c r="Q11" i="5"/>
  <c r="N11" i="5"/>
  <c r="N9" i="5"/>
  <c r="R9" i="5" s="1"/>
  <c r="R8" i="5"/>
  <c r="R7" i="5"/>
  <c r="N7" i="5"/>
  <c r="R6" i="5"/>
  <c r="N5" i="5"/>
  <c r="R5" i="5" s="1"/>
  <c r="N13" i="5" l="1"/>
  <c r="L15" i="5" s="1"/>
  <c r="D16" i="4"/>
  <c r="M11" i="4"/>
  <c r="K11" i="4"/>
  <c r="I11" i="4"/>
  <c r="G11" i="4"/>
  <c r="E11" i="4"/>
  <c r="C11" i="4"/>
  <c r="A10" i="4"/>
  <c r="N9" i="4"/>
  <c r="R9" i="4" s="1"/>
  <c r="R8" i="4"/>
  <c r="N7" i="4"/>
  <c r="R7" i="4" s="1"/>
  <c r="R6" i="4"/>
  <c r="R5" i="4"/>
  <c r="N5" i="4"/>
  <c r="N11" i="4" s="1"/>
  <c r="K13" i="4" s="1"/>
  <c r="D14" i="3" l="1"/>
  <c r="M9" i="3"/>
  <c r="I9" i="3"/>
  <c r="G9" i="3"/>
  <c r="E9" i="3"/>
  <c r="N9" i="3" s="1"/>
  <c r="K11" i="3" s="1"/>
  <c r="C9" i="3"/>
  <c r="K8" i="3"/>
  <c r="A8" i="3"/>
  <c r="N7" i="3"/>
  <c r="N5" i="3"/>
  <c r="D12" i="2"/>
  <c r="M7" i="2"/>
  <c r="K7" i="2"/>
  <c r="I7" i="2"/>
  <c r="G7" i="2"/>
  <c r="E7" i="2"/>
  <c r="C7" i="2"/>
  <c r="A7" i="2"/>
  <c r="N6" i="2"/>
  <c r="N7" i="2" s="1"/>
  <c r="I10" i="2" l="1"/>
  <c r="K9" i="2"/>
  <c r="M8" i="1"/>
  <c r="K8" i="1"/>
  <c r="I8" i="1"/>
  <c r="G8" i="1"/>
  <c r="E8" i="1"/>
  <c r="C8" i="1"/>
  <c r="A8" i="1"/>
  <c r="N7" i="1"/>
  <c r="N5" i="1"/>
  <c r="N8" i="1" s="1"/>
  <c r="I11" i="1" s="1"/>
</calcChain>
</file>

<file path=xl/sharedStrings.xml><?xml version="1.0" encoding="utf-8"?>
<sst xmlns="http://schemas.openxmlformats.org/spreadsheetml/2006/main" count="3079" uniqueCount="211">
  <si>
    <t xml:space="preserve">MARIA DEL MAR ANDUJAR GONZALEZ 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</si>
  <si>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</si>
  <si>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</si>
  <si>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</si>
  <si>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</si>
  <si>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</si>
  <si>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</si>
  <si>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</si>
  <si>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</si>
  <si>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</si>
  <si>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</si>
  <si>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BAHÍA DE ALMERÍA, PORTAL V</t>
  </si>
  <si>
    <t>PORTAL</t>
  </si>
  <si>
    <t>COMPLETO</t>
  </si>
  <si>
    <t>BAHÍA DE ALMERÍA, PORTAL VI</t>
  </si>
  <si>
    <t>TOTAL MES: (HORAS SEMANALES X4,33 SEMANAS</t>
  </si>
  <si>
    <t xml:space="preserve">Planning de trabajo entregado a la Trabajadora el </t>
  </si>
  <si>
    <t xml:space="preserve">Firma : </t>
  </si>
  <si>
    <t xml:space="preserve">Recibe la Trabajadora </t>
  </si>
  <si>
    <t>CUBRE VACACIONES DE DOLORES MARTINEZ LORENZO  DE 30 DE ENERO AL 28 DE FEBRERO,17</t>
  </si>
  <si>
    <t xml:space="preserve">MARÍA DEL MAR ANDUJAR GONZALEZ </t>
  </si>
  <si>
    <t>OFICINA PAREDES</t>
  </si>
  <si>
    <t xml:space="preserve">FIRMA </t>
  </si>
  <si>
    <t>CUBRE VACACIONES DE DOLORES IBAÑEZ  DESDE EL 02/02/17 HASTAS EL 28/02/2017</t>
  </si>
  <si>
    <t>PRIME LOCATION INVESTIMENTES,S.L</t>
  </si>
  <si>
    <t>NTRA. SRA. DEL MAR</t>
  </si>
  <si>
    <t>TOTAL-SEMANAL</t>
  </si>
  <si>
    <t>T-MENSUAL</t>
  </si>
  <si>
    <t xml:space="preserve">POSADA DEL PRINCIPE </t>
  </si>
  <si>
    <t>POSADA DEL PRINCIPE</t>
  </si>
  <si>
    <t xml:space="preserve">PORTAL + 1ª PLANTA + RAMPA GARAJE </t>
  </si>
  <si>
    <t>GABINETE DE ABOGADOS MARTINEZ &amp; DEL CERRO</t>
  </si>
  <si>
    <r>
      <rPr>
        <sz val="8"/>
        <color theme="1"/>
        <rFont val="Calibri"/>
        <family val="2"/>
        <scheme val="minor"/>
      </rPr>
      <t>HORA DE ENTRADA</t>
    </r>
    <r>
      <rPr>
        <sz val="9"/>
        <color theme="1"/>
        <rFont val="Calibri"/>
        <family val="2"/>
        <scheme val="minor"/>
      </rPr>
      <t xml:space="preserve"> ; 9:00 H. </t>
    </r>
  </si>
  <si>
    <t xml:space="preserve">Mª DEL MAR ANDUJAR </t>
  </si>
  <si>
    <t>EDIF. NAVE</t>
  </si>
  <si>
    <t xml:space="preserve">GALA </t>
  </si>
  <si>
    <t>MARIA DEL MAR ANDUJAR</t>
  </si>
  <si>
    <t>PARQUE MOLINOS PARC.14 PORTAL I</t>
  </si>
  <si>
    <t>PARQUE MOLINOS PARC.14 PORTAL II</t>
  </si>
  <si>
    <t>AZTECA PORTAL V</t>
  </si>
  <si>
    <t>INDALO</t>
  </si>
  <si>
    <t>AZTECA PORTAL IV</t>
  </si>
  <si>
    <t>AZTECA PORTAL III</t>
  </si>
  <si>
    <t>ANTONIO TELLO</t>
  </si>
  <si>
    <t>Planning de trabajo entregado a la Trabajadora el 08,05,2017</t>
  </si>
  <si>
    <t>Recibe la Trabajadora MARIA DEL MAR ANDUJAR</t>
  </si>
  <si>
    <t>CUBRE A TRINI AMATE 08/05/2017</t>
  </si>
  <si>
    <t>MARIA DEL MAR ANDUJAR GONZALEZ</t>
  </si>
  <si>
    <t>GALAXIA PORTAL 2</t>
  </si>
  <si>
    <t xml:space="preserve">PARQUE MAR LA CAÑADA </t>
  </si>
  <si>
    <t>COMPLETO-QUINCENAL</t>
  </si>
  <si>
    <t xml:space="preserve">RAMPA GARAJE Y RETIRADA DE PAPELERAS </t>
  </si>
  <si>
    <t>EDF. 21 PORTAL VI</t>
  </si>
  <si>
    <t>23,05,17</t>
  </si>
  <si>
    <t>H,</t>
  </si>
  <si>
    <t xml:space="preserve">EDF.  VIRGEN DEL CARMEN  </t>
  </si>
  <si>
    <t xml:space="preserve">COMPLETO </t>
  </si>
  <si>
    <t xml:space="preserve">EDF.VILLA OLIVER I Y II      </t>
  </si>
  <si>
    <t xml:space="preserve">EDF.VILLA OLIVER I Y II   </t>
  </si>
  <si>
    <t xml:space="preserve">COMPLETOS </t>
  </si>
  <si>
    <t xml:space="preserve">PORTALES </t>
  </si>
  <si>
    <t>GALAXIA P.I</t>
  </si>
  <si>
    <t xml:space="preserve">ESTACION  SERV. ALVAMAR  </t>
  </si>
  <si>
    <t xml:space="preserve">EDF. 21 PORTAL II </t>
  </si>
  <si>
    <t>EDF.ERMITA</t>
  </si>
  <si>
    <t xml:space="preserve">PORTAL </t>
  </si>
  <si>
    <t>EDF.21 PORTAL IV</t>
  </si>
  <si>
    <t>EDF.21 PORTAL V</t>
  </si>
  <si>
    <t xml:space="preserve">SAN URBANO,2 </t>
  </si>
  <si>
    <t>SAN URBANO,2</t>
  </si>
  <si>
    <t xml:space="preserve">LOS SIFONES </t>
  </si>
  <si>
    <t>SEMANAL : RAMPA Y RETIRADA DE PAPELERAS QUINCENAL COMPLETO</t>
  </si>
  <si>
    <t xml:space="preserve">MARIA DEL MAR ANDUJAR </t>
  </si>
  <si>
    <t>Planning de trabajo entregado a la Trabajadora el 26,06,2017</t>
  </si>
  <si>
    <t>Recibe la Trabajadora Mª DEL Mar Andujar</t>
  </si>
  <si>
    <t>05,08,2017</t>
  </si>
  <si>
    <t>09,08,2017</t>
  </si>
  <si>
    <t>SERVICIO QUINCENAL</t>
  </si>
  <si>
    <t>TOR.GOLETA I PORTAL 1 Y 2</t>
  </si>
  <si>
    <t>TORRE GOLETA I PORTAL 1 Y 2</t>
  </si>
  <si>
    <t>COMPLETO P  2</t>
  </si>
  <si>
    <t>COMPLETO P 1</t>
  </si>
  <si>
    <t xml:space="preserve"> PORTAL    1</t>
  </si>
  <si>
    <t xml:space="preserve">  PORTAL 2</t>
  </si>
  <si>
    <t>EDF. VEGA DE ACA , 119</t>
  </si>
  <si>
    <t>PORTAL + EXTERIORES</t>
  </si>
  <si>
    <t>COMPLETO + EXTERIORES</t>
  </si>
  <si>
    <t>EDF.MIRACABO</t>
  </si>
  <si>
    <t xml:space="preserve">PORTAL + BAJADA EXTERIOR DE GARAJE </t>
  </si>
  <si>
    <t>Mª DEL MAR ANDUJAR GONZALEZ</t>
  </si>
  <si>
    <t>Recibe la Trabajadora Mª DEL MAR ANDUJAR GONZALEZ</t>
  </si>
  <si>
    <t>Planning de trabajo entregado a la Trabajadora el 21,09,2017</t>
  </si>
  <si>
    <t>Planning de trabajo entregado a la Trabajadora el 01,10,2017</t>
  </si>
  <si>
    <t>RSDAL,2005</t>
  </si>
  <si>
    <t>Planning de trabajo entregado a la Trabajadora el 23/11/2017</t>
  </si>
  <si>
    <t>PORTAL + 1ª PLANTA + RAMPA GARAJE   (REGAR LAS PLANTAS )</t>
  </si>
  <si>
    <t>FIRMA</t>
  </si>
  <si>
    <t>29,11,2017</t>
  </si>
  <si>
    <t>CUBRE A DOLORES IBAÑEZ LOS DIAS 29 Y 30 DE NOVIEMBRE.2017</t>
  </si>
  <si>
    <t>LIMPIEZA DE VENTANAS</t>
  </si>
  <si>
    <t>Planning de trabajo entregado a la Trabajadora el 23/01/2018</t>
  </si>
  <si>
    <t>Planning de trabajo entregado a la Trabajadora el 01/02/2018</t>
  </si>
  <si>
    <t>01,02,2018</t>
  </si>
  <si>
    <t>GESGOLAN</t>
  </si>
  <si>
    <t>19,02,2018</t>
  </si>
  <si>
    <t>19,03,2018</t>
  </si>
  <si>
    <t>SALINAS CAR</t>
  </si>
  <si>
    <t>01,06,2018</t>
  </si>
  <si>
    <t>ELLA HACE UNO COMPLETO EL MARTES Y OTRO COMPLETO EL MIERCOLES</t>
  </si>
  <si>
    <t>01,10,2018</t>
  </si>
  <si>
    <t>03,06,2019</t>
  </si>
  <si>
    <t>01,10,2019</t>
  </si>
  <si>
    <t>18,10,2019</t>
  </si>
  <si>
    <t>PISO PILOTO PARQUE CENTRO</t>
  </si>
  <si>
    <t>RAMPAS GARAJE PARQUE CENTRO</t>
  </si>
  <si>
    <t>MENSUAL /RETAMAR</t>
  </si>
  <si>
    <t>MENSUAL/RETAMAR</t>
  </si>
  <si>
    <t xml:space="preserve">DS </t>
  </si>
  <si>
    <t>15,11,2019</t>
  </si>
  <si>
    <t xml:space="preserve">LIMPIEZA EXTRA </t>
  </si>
  <si>
    <t>LIMPIEZA EXTRA REALIZADA LOS DIAS 17  , 18  Y 19 DE DICIEMBRE,19</t>
  </si>
  <si>
    <t>LIMPIEZA EXTRA REALIZADA LOS DIAS 23 ,24 Y 26  DE DICIEMBRE,19</t>
  </si>
  <si>
    <t>2,25</t>
  </si>
  <si>
    <t>1,03</t>
  </si>
  <si>
    <t>PLANNING HORAS COMPLEMENTARIAS</t>
  </si>
  <si>
    <t xml:space="preserve">PLANNING HORAS COMPLEMENTARIAS </t>
  </si>
  <si>
    <t>LIMPIEZA EXTRA REALIZADA LOS DIAS 30 Y 31  DE DICIEMBRE,19</t>
  </si>
  <si>
    <t>2,79</t>
  </si>
  <si>
    <t>15:32</t>
  </si>
  <si>
    <t>LIMPIEZAS EXTRAS 15:32 H. REALIZADA LOS DÍAS  = 13 , 14, 16 Y 20,21 23 DE ENERO,20</t>
  </si>
  <si>
    <t xml:space="preserve">TOTAL </t>
  </si>
  <si>
    <t xml:space="preserve">7,66 H. X 2 SEMANAS = 15:32 H. MES </t>
  </si>
  <si>
    <t>9:48</t>
  </si>
  <si>
    <t xml:space="preserve">2:37 H. X 4 SERVICIOS = 9:48 H. MES </t>
  </si>
  <si>
    <t>LIMPIEZAS EXTRAS 09:48 H.  REALIZADA LOS DIAS :  7,9,14,16,21,23,28 Y 30 ENERO,20</t>
  </si>
  <si>
    <t>01,03,2020</t>
  </si>
  <si>
    <t xml:space="preserve">FECHA </t>
  </si>
  <si>
    <t>LIMPIEZA EXTRA</t>
  </si>
  <si>
    <t>HORAS MES</t>
  </si>
  <si>
    <t>FEBRERO/2020</t>
  </si>
  <si>
    <t>HORAS COMPLEMENTARIAS</t>
  </si>
  <si>
    <t>17,03,2020</t>
  </si>
  <si>
    <t>CERRADO SALINAS CAR DESDE EL 17,03,2020 HASTA NUEVA ORDEN</t>
  </si>
  <si>
    <t xml:space="preserve">Mª DEL MAR ANDUJAR GONZALEZ </t>
  </si>
  <si>
    <t>04 y 05 /02/2020</t>
  </si>
  <si>
    <t>12 y 13/02/2023</t>
  </si>
  <si>
    <t>26 y 27/02/2020</t>
  </si>
  <si>
    <t>17 ; 19 y 20 /02/2020</t>
  </si>
  <si>
    <t>LIMPIEZAS EXTRAS 24:26 H.  REALIZADA LOS DIAS :  4,5,12,13,17,19,20,26,27 Febrero 2020</t>
  </si>
  <si>
    <t>MARZO/2020</t>
  </si>
  <si>
    <t>09;10;11 y 12 /03/2023</t>
  </si>
  <si>
    <t>LIMPIEZAS EXTRAS 14:04 H.  REALIZADA LOS DIAS :  4,9,10,11,12,16 de Marzo  2020</t>
  </si>
  <si>
    <t>MAYO/2020</t>
  </si>
  <si>
    <t>01,06,2020</t>
  </si>
  <si>
    <t>JUNIO/2020</t>
  </si>
  <si>
    <t>JULIO/2020</t>
  </si>
  <si>
    <t>AGOSTO/2020</t>
  </si>
  <si>
    <t>01,10,2020</t>
  </si>
  <si>
    <t>SEPTIEMBRE/2020</t>
  </si>
  <si>
    <t>OCTUBRE/2020</t>
  </si>
  <si>
    <t>NOVIEMBRE/2020</t>
  </si>
  <si>
    <t>ALCAZABA</t>
  </si>
  <si>
    <t xml:space="preserve">ALCAZABA </t>
  </si>
  <si>
    <t>COMPLETO + GARAJE</t>
  </si>
  <si>
    <t>15,12,2020</t>
  </si>
  <si>
    <t>TOR.GOLETA I PORTAL 2</t>
  </si>
  <si>
    <t>TORRE GOLETA I PORTAL  2</t>
  </si>
  <si>
    <t>16,12,2020</t>
  </si>
  <si>
    <t>DICIEMBRE/2020</t>
  </si>
  <si>
    <t>LIMPIEZA PUNTUAL</t>
  </si>
  <si>
    <t>FEBRERO,21</t>
  </si>
  <si>
    <t>MARZO/21</t>
  </si>
  <si>
    <t>ABRIL/21</t>
  </si>
  <si>
    <t>MAYO/2021</t>
  </si>
  <si>
    <t>JUNIO/2021</t>
  </si>
  <si>
    <t>JULIO/2021</t>
  </si>
  <si>
    <t>01,08,2021</t>
  </si>
  <si>
    <t>Mª DOLORES HERNANDEZ TORRES</t>
  </si>
  <si>
    <t>ALICIA EXPOSITO</t>
  </si>
  <si>
    <t>ALICIA EXPOSIO</t>
  </si>
  <si>
    <t>FABIOLA</t>
  </si>
  <si>
    <t>Mª DOLORES PEÑA</t>
  </si>
  <si>
    <t>Mª DOLORES GARCIA TRILLO</t>
  </si>
  <si>
    <t>01,10,2021</t>
  </si>
  <si>
    <t>SEPTIEMBRE/2021</t>
  </si>
  <si>
    <t>dom</t>
  </si>
  <si>
    <t>LIMPIEZA PUNTUTAL</t>
  </si>
  <si>
    <t>OCTUBRE/2021</t>
  </si>
  <si>
    <t>NOVIEMBRE/2021</t>
  </si>
  <si>
    <t>DICIEMBRE/2021</t>
  </si>
  <si>
    <t>ENERO/2022</t>
  </si>
  <si>
    <t>eva</t>
  </si>
  <si>
    <t>FEBRERO/2022</t>
  </si>
  <si>
    <t>MARZO/2022</t>
  </si>
  <si>
    <t>ABRIL/2022</t>
  </si>
  <si>
    <t>VACACIONES</t>
  </si>
  <si>
    <t>GALYNA KERTS</t>
  </si>
  <si>
    <t>ENCARNI CESAR</t>
  </si>
  <si>
    <t xml:space="preserve">ENCARNI CESAR </t>
  </si>
  <si>
    <t>MAYO/22</t>
  </si>
  <si>
    <t>JUNIO/2022</t>
  </si>
  <si>
    <t>JULIO/2022</t>
  </si>
  <si>
    <t xml:space="preserve">LIMPIEZA PUNTUAL </t>
  </si>
  <si>
    <t>AGOSTO/2022</t>
  </si>
  <si>
    <t>SE REDUCEN LAS FRECUENCIAS EDF. MIRACABO</t>
  </si>
  <si>
    <t>SEPTIEMBRE/22</t>
  </si>
  <si>
    <t>OCTUBRE/22</t>
  </si>
  <si>
    <t>SE CAMBIA EL SERVICIO DE TORREGOLETA ANTES ESTABA LUNES Y JUEVES PERO LO ESTA HACIENDO MARTES Y JUEVES</t>
  </si>
  <si>
    <t>Se incluye 1:00 h, diaria en citroen , se terminan las horas complementarias.</t>
  </si>
  <si>
    <t>OPEL</t>
  </si>
  <si>
    <t>HORA DE ENTRADA A LAS 09:00 H,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</si>
</sst>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0" xfId="0" applyFont="1" applyAlignment="1">
      <alignment horizontal="center" wrapText="1"/>
    </xf>
    <xf numFmtId="0" fontId="2" fillId="0" borderId="3" xfId="0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/>
    <xf numFmtId="0" fontId="2" fillId="0" borderId="4" xfId="0" applyFont="1" applyBorder="1" applyAlignment="1">
      <alignment horizontal="center" wrapText="1"/>
    </xf>
    <xf numFmtId="0" fontId="2" fillId="0" borderId="3" xfId="0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2" borderId="0" xfId="0" applyFont="1" applyFill="1"/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horizontal="right"/>
    </xf>
    <xf numFmtId="0" fontId="2" fillId="0" borderId="0" xfId="0" applyFont="1" applyFill="1" applyBorder="1"/>
    <xf numFmtId="2" fontId="4" fillId="0" borderId="0" xfId="0" applyNumberFormat="1" applyFont="1"/>
    <xf numFmtId="2" fontId="2" fillId="0" borderId="0" xfId="0" applyNumberFormat="1" applyFont="1"/>
    <xf numFmtId="14" fontId="2" fillId="0" borderId="0" xfId="0" applyNumberFormat="1" applyFont="1"/>
    <xf numFmtId="14" fontId="0" fillId="0" borderId="0" xfId="0" applyNumberFormat="1" applyAlignment="1">
      <alignment wrapText="1"/>
    </xf>
    <xf numFmtId="0" fontId="1" fillId="0" borderId="0" xfId="0" applyFont="1"/>
    <xf numFmtId="0" fontId="3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/>
    <xf numFmtId="0" fontId="5" fillId="0" borderId="0" xfId="0" applyFont="1" applyAlignment="1">
      <alignment wrapText="1"/>
    </xf>
    <xf numFmtId="0" fontId="3" fillId="0" borderId="4" xfId="0" applyFont="1" applyBorder="1" applyAlignment="1">
      <alignment horizontal="center" wrapText="1"/>
    </xf>
    <xf numFmtId="0" fontId="0" fillId="0" borderId="2" xfId="0" applyBorder="1"/>
    <xf numFmtId="0" fontId="3" fillId="0" borderId="4" xfId="0" applyFont="1" applyBorder="1" applyAlignment="1">
      <alignment wrapText="1"/>
    </xf>
    <xf numFmtId="0" fontId="3" fillId="0" borderId="4" xfId="0" applyFont="1" applyBorder="1" applyAlignment="1"/>
    <xf numFmtId="0" fontId="2" fillId="0" borderId="6" xfId="0" applyFont="1" applyBorder="1"/>
    <xf numFmtId="0" fontId="3" fillId="0" borderId="7" xfId="0" applyFont="1" applyBorder="1" applyAlignment="1"/>
    <xf numFmtId="0" fontId="2" fillId="0" borderId="7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/>
    <xf numFmtId="0" fontId="2" fillId="0" borderId="8" xfId="0" applyFont="1" applyBorder="1" applyAlignment="1">
      <alignment horizontal="center"/>
    </xf>
    <xf numFmtId="0" fontId="0" fillId="0" borderId="0" xfId="0" applyAlignment="1"/>
    <xf numFmtId="0" fontId="0" fillId="0" borderId="3" xfId="0" applyBorder="1"/>
    <xf numFmtId="0" fontId="2" fillId="0" borderId="0" xfId="0" applyFont="1" applyAlignment="1"/>
    <xf numFmtId="0" fontId="6" fillId="0" borderId="0" xfId="0" applyFont="1"/>
    <xf numFmtId="0" fontId="6" fillId="2" borderId="1" xfId="0" applyFont="1" applyFill="1" applyBorder="1"/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0" borderId="7" xfId="0" applyFont="1" applyBorder="1" applyAlignment="1">
      <alignment wrapText="1"/>
    </xf>
    <xf numFmtId="0" fontId="2" fillId="2" borderId="9" xfId="0" applyFont="1" applyFill="1" applyBorder="1"/>
    <xf numFmtId="0" fontId="0" fillId="0" borderId="0" xfId="0" applyBorder="1" applyAlignment="1"/>
    <xf numFmtId="0" fontId="0" fillId="0" borderId="0" xfId="0" applyBorder="1"/>
    <xf numFmtId="0" fontId="2" fillId="2" borderId="5" xfId="0" applyFont="1" applyFill="1" applyBorder="1"/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2" borderId="10" xfId="0" applyFont="1" applyFill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6" fillId="2" borderId="2" xfId="0" applyFont="1" applyFill="1" applyBorder="1"/>
    <xf numFmtId="0" fontId="6" fillId="2" borderId="1" xfId="0" applyFont="1" applyFill="1" applyBorder="1" applyAlignment="1">
      <alignment wrapText="1"/>
    </xf>
    <xf numFmtId="0" fontId="6" fillId="0" borderId="2" xfId="0" applyFont="1" applyBorder="1"/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2" fillId="0" borderId="3" xfId="0" applyFont="1" applyFill="1" applyBorder="1" applyAlignment="1">
      <alignment horizontal="right"/>
    </xf>
    <xf numFmtId="0" fontId="6" fillId="0" borderId="8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10" xfId="0" applyFont="1" applyFill="1" applyBorder="1"/>
    <xf numFmtId="2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/>
    <xf numFmtId="2" fontId="8" fillId="0" borderId="0" xfId="0" applyNumberFormat="1" applyFont="1"/>
    <xf numFmtId="2" fontId="0" fillId="0" borderId="0" xfId="0" applyNumberFormat="1"/>
    <xf numFmtId="0" fontId="9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2" borderId="0" xfId="0" applyFont="1" applyFill="1"/>
    <xf numFmtId="0" fontId="6" fillId="0" borderId="4" xfId="0" applyFont="1" applyBorder="1" applyAlignment="1">
      <alignment wrapText="1"/>
    </xf>
    <xf numFmtId="0" fontId="11" fillId="0" borderId="0" xfId="0" applyFont="1" applyBorder="1" applyAlignment="1">
      <alignment horizontal="center"/>
    </xf>
    <xf numFmtId="0" fontId="6" fillId="0" borderId="0" xfId="0" applyFont="1" applyBorder="1"/>
    <xf numFmtId="2" fontId="6" fillId="0" borderId="0" xfId="0" applyNumberFormat="1" applyFont="1"/>
    <xf numFmtId="0" fontId="10" fillId="0" borderId="9" xfId="0" applyFont="1" applyBorder="1"/>
    <xf numFmtId="0" fontId="6" fillId="0" borderId="7" xfId="0" applyFont="1" applyBorder="1" applyAlignment="1">
      <alignment horizontal="center"/>
    </xf>
    <xf numFmtId="0" fontId="0" fillId="0" borderId="8" xfId="0" applyBorder="1"/>
    <xf numFmtId="0" fontId="6" fillId="0" borderId="6" xfId="0" applyFont="1" applyBorder="1"/>
    <xf numFmtId="0" fontId="7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5" xfId="0" applyFont="1" applyBorder="1"/>
    <xf numFmtId="0" fontId="0" fillId="0" borderId="9" xfId="0" applyBorder="1"/>
    <xf numFmtId="0" fontId="6" fillId="0" borderId="4" xfId="0" applyFont="1" applyBorder="1" applyAlignment="1"/>
    <xf numFmtId="0" fontId="7" fillId="0" borderId="8" xfId="0" applyFont="1" applyBorder="1" applyAlignment="1"/>
    <xf numFmtId="0" fontId="6" fillId="0" borderId="8" xfId="0" applyFont="1" applyBorder="1" applyAlignment="1">
      <alignment horizontal="center"/>
    </xf>
    <xf numFmtId="0" fontId="6" fillId="0" borderId="3" xfId="0" applyFont="1" applyBorder="1" applyAlignment="1"/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2" borderId="0" xfId="0" applyFont="1" applyFill="1" applyBorder="1"/>
    <xf numFmtId="14" fontId="6" fillId="0" borderId="0" xfId="0" applyNumberFormat="1" applyFont="1" applyAlignment="1">
      <alignment wrapText="1"/>
    </xf>
    <xf numFmtId="14" fontId="6" fillId="0" borderId="0" xfId="0" applyNumberFormat="1" applyFont="1"/>
    <xf numFmtId="0" fontId="6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right"/>
    </xf>
    <xf numFmtId="49" fontId="2" fillId="0" borderId="5" xfId="0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20" fontId="6" fillId="0" borderId="0" xfId="0" applyNumberFormat="1" applyFont="1"/>
    <xf numFmtId="14" fontId="0" fillId="0" borderId="13" xfId="0" applyNumberFormat="1" applyBorder="1"/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14" fontId="0" fillId="0" borderId="10" xfId="0" applyNumberFormat="1" applyBorder="1"/>
    <xf numFmtId="0" fontId="6" fillId="0" borderId="9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14" fontId="0" fillId="0" borderId="15" xfId="0" applyNumberFormat="1" applyBorder="1"/>
    <xf numFmtId="0" fontId="2" fillId="0" borderId="15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/>
    <xf numFmtId="0" fontId="0" fillId="3" borderId="16" xfId="0" applyFill="1" applyBorder="1"/>
    <xf numFmtId="0" fontId="0" fillId="3" borderId="4" xfId="0" applyFill="1" applyBorder="1"/>
    <xf numFmtId="0" fontId="0" fillId="3" borderId="4" xfId="0" applyFill="1" applyBorder="1" applyAlignment="1"/>
    <xf numFmtId="0" fontId="0" fillId="3" borderId="4" xfId="0" applyFill="1" applyBorder="1" applyAlignment="1">
      <alignment horizontal="center"/>
    </xf>
    <xf numFmtId="14" fontId="0" fillId="0" borderId="0" xfId="0" applyNumberFormat="1"/>
    <xf numFmtId="49" fontId="0" fillId="0" borderId="0" xfId="0" applyNumberFormat="1"/>
    <xf numFmtId="0" fontId="13" fillId="0" borderId="0" xfId="0" applyFont="1"/>
    <xf numFmtId="14" fontId="0" fillId="0" borderId="2" xfId="0" applyNumberFormat="1" applyBorder="1"/>
    <xf numFmtId="14" fontId="0" fillId="0" borderId="4" xfId="0" applyNumberFormat="1" applyBorder="1"/>
    <xf numFmtId="0" fontId="2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0" fillId="3" borderId="17" xfId="0" applyFill="1" applyBorder="1"/>
    <xf numFmtId="0" fontId="0" fillId="3" borderId="1" xfId="0" applyFill="1" applyBorder="1"/>
    <xf numFmtId="0" fontId="0" fillId="3" borderId="1" xfId="0" applyFill="1" applyBorder="1" applyAlignment="1"/>
    <xf numFmtId="0" fontId="0" fillId="3" borderId="1" xfId="0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0" fillId="3" borderId="13" xfId="0" applyFill="1" applyBorder="1" applyAlignment="1"/>
    <xf numFmtId="0" fontId="0" fillId="0" borderId="4" xfId="0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4" xfId="0" applyBorder="1" applyAlignment="1"/>
    <xf numFmtId="0" fontId="0" fillId="0" borderId="1" xfId="0" applyBorder="1"/>
    <xf numFmtId="14" fontId="14" fillId="0" borderId="13" xfId="0" applyNumberFormat="1" applyFont="1" applyBorder="1"/>
    <xf numFmtId="0" fontId="15" fillId="0" borderId="5" xfId="0" applyFont="1" applyBorder="1" applyAlignment="1">
      <alignment horizontal="center" wrapText="1"/>
    </xf>
    <xf numFmtId="0" fontId="15" fillId="0" borderId="4" xfId="0" applyFont="1" applyBorder="1" applyAlignment="1">
      <alignment wrapText="1"/>
    </xf>
    <xf numFmtId="0" fontId="14" fillId="0" borderId="4" xfId="0" applyFont="1" applyBorder="1" applyAlignment="1"/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center" wrapText="1"/>
    </xf>
    <xf numFmtId="0" fontId="15" fillId="0" borderId="4" xfId="0" applyFont="1" applyBorder="1" applyAlignment="1">
      <alignment horizontal="center" wrapText="1"/>
    </xf>
    <xf numFmtId="0" fontId="15" fillId="0" borderId="4" xfId="0" applyFont="1" applyBorder="1" applyAlignment="1"/>
    <xf numFmtId="0" fontId="15" fillId="0" borderId="5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0" fontId="15" fillId="0" borderId="5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4" fillId="0" borderId="4" xfId="0" applyFont="1" applyBorder="1" applyAlignment="1">
      <alignment horizontal="right"/>
    </xf>
    <xf numFmtId="0" fontId="15" fillId="0" borderId="4" xfId="0" applyFont="1" applyBorder="1" applyAlignment="1">
      <alignment horizontal="right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/>
    <xf numFmtId="0" fontId="6" fillId="0" borderId="4" xfId="0" applyFont="1" applyFill="1" applyBorder="1" applyAlignment="1">
      <alignment wrapText="1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6" fillId="2" borderId="0" xfId="0" applyFont="1" applyFill="1" applyAlignment="1">
      <alignment horizontal="right"/>
    </xf>
    <xf numFmtId="0" fontId="7" fillId="0" borderId="4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" fillId="0" borderId="4" xfId="0" applyFont="1" applyBorder="1" applyAlignment="1"/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right" wrapText="1"/>
    </xf>
    <xf numFmtId="14" fontId="0" fillId="0" borderId="13" xfId="0" applyNumberFormat="1" applyFont="1" applyBorder="1"/>
    <xf numFmtId="0" fontId="0" fillId="0" borderId="4" xfId="0" applyFont="1" applyBorder="1" applyAlignment="1"/>
    <xf numFmtId="0" fontId="2" fillId="0" borderId="4" xfId="0" applyFont="1" applyBorder="1" applyAlignment="1">
      <alignment horizontal="right" wrapText="1"/>
    </xf>
    <xf numFmtId="0" fontId="0" fillId="0" borderId="0" xfId="0" applyFont="1"/>
    <xf numFmtId="0" fontId="6" fillId="0" borderId="2" xfId="0" applyFont="1" applyBorder="1" applyAlignment="1"/>
    <xf numFmtId="0" fontId="7" fillId="0" borderId="4" xfId="0" applyFont="1" applyBorder="1" applyAlignment="1"/>
    <xf numFmtId="0" fontId="7" fillId="0" borderId="4" xfId="0" applyFont="1" applyBorder="1" applyAlignment="1">
      <alignment wrapText="1"/>
    </xf>
    <xf numFmtId="0" fontId="6" fillId="2" borderId="9" xfId="0" applyFont="1" applyFill="1" applyBorder="1"/>
    <xf numFmtId="14" fontId="0" fillId="0" borderId="0" xfId="0" applyNumberFormat="1" applyFont="1" applyBorder="1"/>
    <xf numFmtId="14" fontId="0" fillId="0" borderId="1" xfId="0" applyNumberFormat="1" applyFont="1" applyBorder="1"/>
    <xf numFmtId="0" fontId="15" fillId="0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right" wrapText="1"/>
    </xf>
    <xf numFmtId="0" fontId="15" fillId="0" borderId="3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28575</xdr:rowOff>
    </xdr:from>
    <xdr:to>
      <xdr:col>0</xdr:col>
      <xdr:colOff>485775</xdr:colOff>
      <xdr:row>16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5337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14</xdr:row>
      <xdr:rowOff>38099</xdr:rowOff>
    </xdr:from>
    <xdr:to>
      <xdr:col>3</xdr:col>
      <xdr:colOff>153543</xdr:colOff>
      <xdr:row>15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200524"/>
          <a:ext cx="127749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28575</xdr:rowOff>
    </xdr:from>
    <xdr:to>
      <xdr:col>0</xdr:col>
      <xdr:colOff>485775</xdr:colOff>
      <xdr:row>16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638550"/>
          <a:ext cx="3524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14</xdr:row>
      <xdr:rowOff>38099</xdr:rowOff>
    </xdr:from>
    <xdr:to>
      <xdr:col>2</xdr:col>
      <xdr:colOff>530733</xdr:colOff>
      <xdr:row>15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208019"/>
          <a:ext cx="1323213" cy="2400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76200</xdr:rowOff>
    </xdr:from>
    <xdr:to>
      <xdr:col>0</xdr:col>
      <xdr:colOff>685800</xdr:colOff>
      <xdr:row>10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21145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9</xdr:row>
      <xdr:rowOff>114299</xdr:rowOff>
    </xdr:from>
    <xdr:to>
      <xdr:col>3</xdr:col>
      <xdr:colOff>121158</xdr:colOff>
      <xdr:row>10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3596639"/>
          <a:ext cx="1370838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36576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28575</xdr:rowOff>
    </xdr:from>
    <xdr:to>
      <xdr:col>0</xdr:col>
      <xdr:colOff>485775</xdr:colOff>
      <xdr:row>16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5337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14</xdr:row>
      <xdr:rowOff>38099</xdr:rowOff>
    </xdr:from>
    <xdr:to>
      <xdr:col>3</xdr:col>
      <xdr:colOff>20193</xdr:colOff>
      <xdr:row>15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4000499"/>
          <a:ext cx="1323213" cy="2400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13</xdr:row>
      <xdr:rowOff>76200</xdr:rowOff>
    </xdr:from>
    <xdr:to>
      <xdr:col>0</xdr:col>
      <xdr:colOff>685800</xdr:colOff>
      <xdr:row>15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337566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14</xdr:row>
      <xdr:rowOff>114299</xdr:rowOff>
    </xdr:from>
    <xdr:to>
      <xdr:col>3</xdr:col>
      <xdr:colOff>98298</xdr:colOff>
      <xdr:row>15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3855719"/>
          <a:ext cx="1357503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36576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13</xdr:row>
      <xdr:rowOff>76200</xdr:rowOff>
    </xdr:from>
    <xdr:to>
      <xdr:col>0</xdr:col>
      <xdr:colOff>685800</xdr:colOff>
      <xdr:row>15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363474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14</xdr:row>
      <xdr:rowOff>114299</xdr:rowOff>
    </xdr:from>
    <xdr:to>
      <xdr:col>3</xdr:col>
      <xdr:colOff>618363</xdr:colOff>
      <xdr:row>15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2918459"/>
          <a:ext cx="1349883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36576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10</xdr:row>
      <xdr:rowOff>76200</xdr:rowOff>
    </xdr:from>
    <xdr:to>
      <xdr:col>0</xdr:col>
      <xdr:colOff>685800</xdr:colOff>
      <xdr:row>12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269748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11</xdr:row>
      <xdr:rowOff>114299</xdr:rowOff>
    </xdr:from>
    <xdr:to>
      <xdr:col>3</xdr:col>
      <xdr:colOff>397383</xdr:colOff>
      <xdr:row>12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1981199"/>
          <a:ext cx="1349883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36576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76200</xdr:rowOff>
    </xdr:from>
    <xdr:to>
      <xdr:col>0</xdr:col>
      <xdr:colOff>685800</xdr:colOff>
      <xdr:row>9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176022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8</xdr:row>
      <xdr:rowOff>114299</xdr:rowOff>
    </xdr:from>
    <xdr:to>
      <xdr:col>3</xdr:col>
      <xdr:colOff>405003</xdr:colOff>
      <xdr:row>9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2918459"/>
          <a:ext cx="1349883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36576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28575</xdr:rowOff>
    </xdr:from>
    <xdr:to>
      <xdr:col>0</xdr:col>
      <xdr:colOff>485775</xdr:colOff>
      <xdr:row>22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990975"/>
          <a:ext cx="44005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20</xdr:row>
      <xdr:rowOff>38099</xdr:rowOff>
    </xdr:from>
    <xdr:to>
      <xdr:col>2</xdr:col>
      <xdr:colOff>218313</xdr:colOff>
      <xdr:row>21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124324"/>
          <a:ext cx="1294638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10</xdr:row>
      <xdr:rowOff>76200</xdr:rowOff>
    </xdr:from>
    <xdr:to>
      <xdr:col>0</xdr:col>
      <xdr:colOff>685800</xdr:colOff>
      <xdr:row>12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269748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11</xdr:row>
      <xdr:rowOff>114299</xdr:rowOff>
    </xdr:from>
    <xdr:to>
      <xdr:col>3</xdr:col>
      <xdr:colOff>191643</xdr:colOff>
      <xdr:row>12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971799"/>
          <a:ext cx="131559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3810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10</xdr:row>
      <xdr:rowOff>76200</xdr:rowOff>
    </xdr:from>
    <xdr:to>
      <xdr:col>0</xdr:col>
      <xdr:colOff>685800</xdr:colOff>
      <xdr:row>12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269748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11</xdr:row>
      <xdr:rowOff>114299</xdr:rowOff>
    </xdr:from>
    <xdr:to>
      <xdr:col>3</xdr:col>
      <xdr:colOff>372618</xdr:colOff>
      <xdr:row>12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2918459"/>
          <a:ext cx="1347978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36576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28575</xdr:rowOff>
    </xdr:from>
    <xdr:to>
      <xdr:col>0</xdr:col>
      <xdr:colOff>485775</xdr:colOff>
      <xdr:row>18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1910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16</xdr:row>
      <xdr:rowOff>38099</xdr:rowOff>
    </xdr:from>
    <xdr:to>
      <xdr:col>2</xdr:col>
      <xdr:colOff>515493</xdr:colOff>
      <xdr:row>17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543299"/>
          <a:ext cx="127749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10</xdr:row>
      <xdr:rowOff>76200</xdr:rowOff>
    </xdr:from>
    <xdr:to>
      <xdr:col>0</xdr:col>
      <xdr:colOff>685800</xdr:colOff>
      <xdr:row>12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269748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11</xdr:row>
      <xdr:rowOff>114299</xdr:rowOff>
    </xdr:from>
    <xdr:to>
      <xdr:col>3</xdr:col>
      <xdr:colOff>403098</xdr:colOff>
      <xdr:row>12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1981199"/>
          <a:ext cx="1347978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36576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76200</xdr:rowOff>
    </xdr:from>
    <xdr:to>
      <xdr:col>0</xdr:col>
      <xdr:colOff>685800</xdr:colOff>
      <xdr:row>9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176022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8</xdr:row>
      <xdr:rowOff>114299</xdr:rowOff>
    </xdr:from>
    <xdr:to>
      <xdr:col>3</xdr:col>
      <xdr:colOff>380238</xdr:colOff>
      <xdr:row>9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3543299"/>
          <a:ext cx="1340358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36576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28575</xdr:rowOff>
    </xdr:from>
    <xdr:to>
      <xdr:col>0</xdr:col>
      <xdr:colOff>485775</xdr:colOff>
      <xdr:row>22</xdr:row>
      <xdr:rowOff>76200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884295"/>
          <a:ext cx="371475" cy="413385"/>
          <a:chOff x="683" y="470"/>
          <a:chExt cx="771" cy="68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20</xdr:row>
      <xdr:rowOff>38099</xdr:rowOff>
    </xdr:from>
    <xdr:to>
      <xdr:col>1</xdr:col>
      <xdr:colOff>1294638</xdr:colOff>
      <xdr:row>21</xdr:row>
      <xdr:rowOff>95250</xdr:rowOff>
    </xdr:to>
    <xdr:pic>
      <xdr:nvPicPr>
        <xdr:cNvPr id="17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695949"/>
          <a:ext cx="1294638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11</xdr:row>
      <xdr:rowOff>123825</xdr:rowOff>
    </xdr:from>
    <xdr:ext cx="1004570" cy="3556"/>
    <xdr:pic>
      <xdr:nvPicPr>
        <xdr:cNvPr id="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32670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11</xdr:row>
      <xdr:rowOff>47625</xdr:rowOff>
    </xdr:from>
    <xdr:ext cx="1347470" cy="1651"/>
    <xdr:pic>
      <xdr:nvPicPr>
        <xdr:cNvPr id="1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31908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12</xdr:row>
      <xdr:rowOff>76200</xdr:rowOff>
    </xdr:from>
    <xdr:to>
      <xdr:col>0</xdr:col>
      <xdr:colOff>685800</xdr:colOff>
      <xdr:row>14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332232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13</xdr:row>
      <xdr:rowOff>114299</xdr:rowOff>
    </xdr:from>
    <xdr:to>
      <xdr:col>3</xdr:col>
      <xdr:colOff>342138</xdr:colOff>
      <xdr:row>14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3543299"/>
          <a:ext cx="1347978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36576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28575</xdr:rowOff>
    </xdr:from>
    <xdr:to>
      <xdr:col>0</xdr:col>
      <xdr:colOff>485775</xdr:colOff>
      <xdr:row>24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686425"/>
          <a:ext cx="3619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22</xdr:row>
      <xdr:rowOff>38099</xdr:rowOff>
    </xdr:from>
    <xdr:to>
      <xdr:col>3</xdr:col>
      <xdr:colOff>113538</xdr:colOff>
      <xdr:row>23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4503419"/>
          <a:ext cx="1332738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11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24479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11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23717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28575</xdr:rowOff>
    </xdr:from>
    <xdr:to>
      <xdr:col>0</xdr:col>
      <xdr:colOff>485775</xdr:colOff>
      <xdr:row>24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752975"/>
          <a:ext cx="342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22</xdr:row>
      <xdr:rowOff>38099</xdr:rowOff>
    </xdr:from>
    <xdr:to>
      <xdr:col>2</xdr:col>
      <xdr:colOff>204978</xdr:colOff>
      <xdr:row>23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74344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11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25812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11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25050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12</xdr:row>
      <xdr:rowOff>76200</xdr:rowOff>
    </xdr:from>
    <xdr:to>
      <xdr:col>0</xdr:col>
      <xdr:colOff>685800</xdr:colOff>
      <xdr:row>14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332232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13</xdr:row>
      <xdr:rowOff>114299</xdr:rowOff>
    </xdr:from>
    <xdr:to>
      <xdr:col>3</xdr:col>
      <xdr:colOff>296418</xdr:colOff>
      <xdr:row>14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3855719"/>
          <a:ext cx="1347978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36576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13</xdr:row>
      <xdr:rowOff>76200</xdr:rowOff>
    </xdr:from>
    <xdr:to>
      <xdr:col>0</xdr:col>
      <xdr:colOff>685800</xdr:colOff>
      <xdr:row>15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363474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14</xdr:row>
      <xdr:rowOff>114299</xdr:rowOff>
    </xdr:from>
    <xdr:to>
      <xdr:col>3</xdr:col>
      <xdr:colOff>75438</xdr:colOff>
      <xdr:row>15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3855719"/>
          <a:ext cx="1355598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" y="36576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76200</xdr:rowOff>
    </xdr:from>
    <xdr:to>
      <xdr:col>0</xdr:col>
      <xdr:colOff>685800</xdr:colOff>
      <xdr:row>10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207264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9</xdr:row>
      <xdr:rowOff>114299</xdr:rowOff>
    </xdr:from>
    <xdr:to>
      <xdr:col>3</xdr:col>
      <xdr:colOff>243078</xdr:colOff>
      <xdr:row>10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3855719"/>
          <a:ext cx="1355598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" y="36576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13</xdr:row>
      <xdr:rowOff>76200</xdr:rowOff>
    </xdr:from>
    <xdr:to>
      <xdr:col>0</xdr:col>
      <xdr:colOff>685800</xdr:colOff>
      <xdr:row>15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363474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14</xdr:row>
      <xdr:rowOff>114299</xdr:rowOff>
    </xdr:from>
    <xdr:to>
      <xdr:col>4</xdr:col>
      <xdr:colOff>243078</xdr:colOff>
      <xdr:row>15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2606039"/>
          <a:ext cx="1355598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36576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28575</xdr:rowOff>
    </xdr:from>
    <xdr:to>
      <xdr:col>0</xdr:col>
      <xdr:colOff>485775</xdr:colOff>
      <xdr:row>16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5337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14</xdr:row>
      <xdr:rowOff>38099</xdr:rowOff>
    </xdr:from>
    <xdr:to>
      <xdr:col>2</xdr:col>
      <xdr:colOff>515493</xdr:colOff>
      <xdr:row>15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543299"/>
          <a:ext cx="127749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76200</xdr:rowOff>
    </xdr:from>
    <xdr:to>
      <xdr:col>0</xdr:col>
      <xdr:colOff>685800</xdr:colOff>
      <xdr:row>11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238506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10</xdr:row>
      <xdr:rowOff>114299</xdr:rowOff>
    </xdr:from>
    <xdr:to>
      <xdr:col>2</xdr:col>
      <xdr:colOff>677418</xdr:colOff>
      <xdr:row>11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2606039"/>
          <a:ext cx="1355598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36576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76200</xdr:rowOff>
    </xdr:from>
    <xdr:to>
      <xdr:col>0</xdr:col>
      <xdr:colOff>685800</xdr:colOff>
      <xdr:row>11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238506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10</xdr:row>
      <xdr:rowOff>114299</xdr:rowOff>
    </xdr:from>
    <xdr:to>
      <xdr:col>3</xdr:col>
      <xdr:colOff>197358</xdr:colOff>
      <xdr:row>11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1981199"/>
          <a:ext cx="1355598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36576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76200</xdr:rowOff>
    </xdr:from>
    <xdr:to>
      <xdr:col>0</xdr:col>
      <xdr:colOff>685800</xdr:colOff>
      <xdr:row>9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176022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8</xdr:row>
      <xdr:rowOff>114299</xdr:rowOff>
    </xdr:from>
    <xdr:to>
      <xdr:col>3</xdr:col>
      <xdr:colOff>372618</xdr:colOff>
      <xdr:row>9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2606039"/>
          <a:ext cx="1355598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36576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76200</xdr:rowOff>
    </xdr:from>
    <xdr:to>
      <xdr:col>0</xdr:col>
      <xdr:colOff>685800</xdr:colOff>
      <xdr:row>11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238506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10</xdr:row>
      <xdr:rowOff>114299</xdr:rowOff>
    </xdr:from>
    <xdr:to>
      <xdr:col>3</xdr:col>
      <xdr:colOff>29718</xdr:colOff>
      <xdr:row>11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2606039"/>
          <a:ext cx="1355598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36576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76200</xdr:rowOff>
    </xdr:from>
    <xdr:to>
      <xdr:col>0</xdr:col>
      <xdr:colOff>685800</xdr:colOff>
      <xdr:row>11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238506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10</xdr:row>
      <xdr:rowOff>114299</xdr:rowOff>
    </xdr:from>
    <xdr:to>
      <xdr:col>3</xdr:col>
      <xdr:colOff>105918</xdr:colOff>
      <xdr:row>11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3543299"/>
          <a:ext cx="1347978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36576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60057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23</xdr:row>
      <xdr:rowOff>38099</xdr:rowOff>
    </xdr:from>
    <xdr:to>
      <xdr:col>2</xdr:col>
      <xdr:colOff>176403</xdr:colOff>
      <xdr:row>24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58152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12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733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12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26574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45579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21</xdr:row>
      <xdr:rowOff>38099</xdr:rowOff>
    </xdr:from>
    <xdr:to>
      <xdr:col>2</xdr:col>
      <xdr:colOff>176403</xdr:colOff>
      <xdr:row>22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73392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12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28956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12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8194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12</xdr:row>
      <xdr:rowOff>76200</xdr:rowOff>
    </xdr:from>
    <xdr:to>
      <xdr:col>0</xdr:col>
      <xdr:colOff>685800</xdr:colOff>
      <xdr:row>14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332232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13</xdr:row>
      <xdr:rowOff>114299</xdr:rowOff>
    </xdr:from>
    <xdr:to>
      <xdr:col>3</xdr:col>
      <xdr:colOff>52578</xdr:colOff>
      <xdr:row>14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422909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810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14</xdr:row>
      <xdr:rowOff>76200</xdr:rowOff>
    </xdr:from>
    <xdr:to>
      <xdr:col>0</xdr:col>
      <xdr:colOff>685800</xdr:colOff>
      <xdr:row>16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394716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15</xdr:row>
      <xdr:rowOff>114299</xdr:rowOff>
    </xdr:from>
    <xdr:to>
      <xdr:col>3</xdr:col>
      <xdr:colOff>109728</xdr:colOff>
      <xdr:row>16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454342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3810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13</xdr:row>
      <xdr:rowOff>76200</xdr:rowOff>
    </xdr:from>
    <xdr:to>
      <xdr:col>0</xdr:col>
      <xdr:colOff>685800</xdr:colOff>
      <xdr:row>15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363474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657225</xdr:colOff>
      <xdr:row>14</xdr:row>
      <xdr:rowOff>85724</xdr:rowOff>
    </xdr:from>
    <xdr:to>
      <xdr:col>2</xdr:col>
      <xdr:colOff>433578</xdr:colOff>
      <xdr:row>15</xdr:row>
      <xdr:rowOff>142875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1484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3810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0</xdr:colOff>
      <xdr:row>12</xdr:row>
      <xdr:rowOff>38100</xdr:rowOff>
    </xdr:from>
    <xdr:to>
      <xdr:col>3</xdr:col>
      <xdr:colOff>100203</xdr:colOff>
      <xdr:row>12</xdr:row>
      <xdr:rowOff>39624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767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76200</xdr:rowOff>
    </xdr:from>
    <xdr:to>
      <xdr:col>0</xdr:col>
      <xdr:colOff>685800</xdr:colOff>
      <xdr:row>9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176022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8</xdr:row>
      <xdr:rowOff>114299</xdr:rowOff>
    </xdr:from>
    <xdr:to>
      <xdr:col>3</xdr:col>
      <xdr:colOff>450723</xdr:colOff>
      <xdr:row>9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3230879"/>
          <a:ext cx="1365123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36576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32625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21</xdr:row>
      <xdr:rowOff>38099</xdr:rowOff>
    </xdr:from>
    <xdr:to>
      <xdr:col>2</xdr:col>
      <xdr:colOff>195453</xdr:colOff>
      <xdr:row>22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61022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12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5623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12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4861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15</xdr:row>
      <xdr:rowOff>76200</xdr:rowOff>
    </xdr:from>
    <xdr:to>
      <xdr:col>0</xdr:col>
      <xdr:colOff>685800</xdr:colOff>
      <xdr:row>17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43148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657225</xdr:colOff>
      <xdr:row>16</xdr:row>
      <xdr:rowOff>85724</xdr:rowOff>
    </xdr:from>
    <xdr:to>
      <xdr:col>2</xdr:col>
      <xdr:colOff>433578</xdr:colOff>
      <xdr:row>17</xdr:row>
      <xdr:rowOff>142875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200024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3810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0</xdr:colOff>
      <xdr:row>14</xdr:row>
      <xdr:rowOff>38100</xdr:rowOff>
    </xdr:from>
    <xdr:to>
      <xdr:col>3</xdr:col>
      <xdr:colOff>71628</xdr:colOff>
      <xdr:row>14</xdr:row>
      <xdr:rowOff>39624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621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191125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21</xdr:row>
      <xdr:rowOff>38099</xdr:rowOff>
    </xdr:from>
    <xdr:to>
      <xdr:col>3</xdr:col>
      <xdr:colOff>100203</xdr:colOff>
      <xdr:row>22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73392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12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28956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12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8194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7</xdr:row>
      <xdr:rowOff>76200</xdr:rowOff>
    </xdr:from>
    <xdr:to>
      <xdr:col>1</xdr:col>
      <xdr:colOff>685800</xdr:colOff>
      <xdr:row>9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1000125" y="18002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657225</xdr:colOff>
      <xdr:row>8</xdr:row>
      <xdr:rowOff>85724</xdr:rowOff>
    </xdr:from>
    <xdr:to>
      <xdr:col>2</xdr:col>
      <xdr:colOff>605028</xdr:colOff>
      <xdr:row>9</xdr:row>
      <xdr:rowOff>142875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31457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3810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0</xdr:colOff>
      <xdr:row>6</xdr:row>
      <xdr:rowOff>38100</xdr:rowOff>
    </xdr:from>
    <xdr:to>
      <xdr:col>3</xdr:col>
      <xdr:colOff>538353</xdr:colOff>
      <xdr:row>6</xdr:row>
      <xdr:rowOff>39624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876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76200</xdr:rowOff>
    </xdr:from>
    <xdr:to>
      <xdr:col>0</xdr:col>
      <xdr:colOff>685800</xdr:colOff>
      <xdr:row>10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21145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657225</xdr:colOff>
      <xdr:row>9</xdr:row>
      <xdr:rowOff>85724</xdr:rowOff>
    </xdr:from>
    <xdr:to>
      <xdr:col>2</xdr:col>
      <xdr:colOff>195453</xdr:colOff>
      <xdr:row>10</xdr:row>
      <xdr:rowOff>142875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31457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4857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0</xdr:colOff>
      <xdr:row>7</xdr:row>
      <xdr:rowOff>38100</xdr:rowOff>
    </xdr:from>
    <xdr:to>
      <xdr:col>3</xdr:col>
      <xdr:colOff>71628</xdr:colOff>
      <xdr:row>7</xdr:row>
      <xdr:rowOff>39624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477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28575</xdr:rowOff>
    </xdr:from>
    <xdr:to>
      <xdr:col>0</xdr:col>
      <xdr:colOff>485775</xdr:colOff>
      <xdr:row>10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1905000"/>
          <a:ext cx="3524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8</xdr:row>
      <xdr:rowOff>38099</xdr:rowOff>
    </xdr:from>
    <xdr:to>
      <xdr:col>3</xdr:col>
      <xdr:colOff>138303</xdr:colOff>
      <xdr:row>9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91452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4857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3810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8</xdr:row>
      <xdr:rowOff>28575</xdr:rowOff>
    </xdr:from>
    <xdr:to>
      <xdr:col>0</xdr:col>
      <xdr:colOff>485775</xdr:colOff>
      <xdr:row>10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1800225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8</xdr:row>
      <xdr:rowOff>38099</xdr:rowOff>
    </xdr:from>
    <xdr:to>
      <xdr:col>2</xdr:col>
      <xdr:colOff>538353</xdr:colOff>
      <xdr:row>9</xdr:row>
      <xdr:rowOff>95250</xdr:rowOff>
    </xdr:to>
    <xdr:pic>
      <xdr:nvPicPr>
        <xdr:cNvPr id="16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91452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4857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28575</xdr:rowOff>
    </xdr:from>
    <xdr:to>
      <xdr:col>0</xdr:col>
      <xdr:colOff>485775</xdr:colOff>
      <xdr:row>10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19050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8</xdr:row>
      <xdr:rowOff>38099</xdr:rowOff>
    </xdr:from>
    <xdr:to>
      <xdr:col>2</xdr:col>
      <xdr:colOff>538353</xdr:colOff>
      <xdr:row>9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80974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3810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28575</xdr:rowOff>
    </xdr:from>
    <xdr:to>
      <xdr:col>0</xdr:col>
      <xdr:colOff>485775</xdr:colOff>
      <xdr:row>10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18002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8</xdr:row>
      <xdr:rowOff>38099</xdr:rowOff>
    </xdr:from>
    <xdr:to>
      <xdr:col>2</xdr:col>
      <xdr:colOff>538353</xdr:colOff>
      <xdr:row>9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6257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0670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790950"/>
          <a:ext cx="4381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17</xdr:row>
      <xdr:rowOff>38099</xdr:rowOff>
    </xdr:from>
    <xdr:to>
      <xdr:col>2</xdr:col>
      <xdr:colOff>224028</xdr:colOff>
      <xdr:row>18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04824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12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32099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12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1337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28575</xdr:rowOff>
    </xdr:from>
    <xdr:to>
      <xdr:col>0</xdr:col>
      <xdr:colOff>485775</xdr:colOff>
      <xdr:row>16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198495"/>
          <a:ext cx="3714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14</xdr:row>
      <xdr:rowOff>38099</xdr:rowOff>
    </xdr:from>
    <xdr:to>
      <xdr:col>3</xdr:col>
      <xdr:colOff>20193</xdr:colOff>
      <xdr:row>15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543299"/>
          <a:ext cx="127749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7244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21</xdr:row>
      <xdr:rowOff>38099</xdr:rowOff>
    </xdr:from>
    <xdr:to>
      <xdr:col>2</xdr:col>
      <xdr:colOff>243078</xdr:colOff>
      <xdr:row>22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6257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12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0670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12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29908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17</xdr:row>
      <xdr:rowOff>142875</xdr:rowOff>
    </xdr:from>
    <xdr:to>
      <xdr:col>1</xdr:col>
      <xdr:colOff>152400</xdr:colOff>
      <xdr:row>20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45243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16</xdr:row>
      <xdr:rowOff>38100</xdr:rowOff>
    </xdr:from>
    <xdr:to>
      <xdr:col>3</xdr:col>
      <xdr:colOff>52578</xdr:colOff>
      <xdr:row>16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002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18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6765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353050"/>
          <a:ext cx="3714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23</xdr:row>
      <xdr:rowOff>38099</xdr:rowOff>
    </xdr:from>
    <xdr:to>
      <xdr:col>2</xdr:col>
      <xdr:colOff>195453</xdr:colOff>
      <xdr:row>24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388619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12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30194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12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29432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5909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17</xdr:row>
      <xdr:rowOff>38099</xdr:rowOff>
    </xdr:from>
    <xdr:to>
      <xdr:col>2</xdr:col>
      <xdr:colOff>243078</xdr:colOff>
      <xdr:row>18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81012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12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39433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12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8671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8006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19</xdr:row>
      <xdr:rowOff>38099</xdr:rowOff>
    </xdr:from>
    <xdr:to>
      <xdr:col>3</xdr:col>
      <xdr:colOff>71628</xdr:colOff>
      <xdr:row>20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1012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14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9433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14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38671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8768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19</xdr:row>
      <xdr:rowOff>38099</xdr:rowOff>
    </xdr:from>
    <xdr:to>
      <xdr:col>3</xdr:col>
      <xdr:colOff>81153</xdr:colOff>
      <xdr:row>20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64819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14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37814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14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7052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8006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19</xdr:row>
      <xdr:rowOff>38099</xdr:rowOff>
    </xdr:from>
    <xdr:to>
      <xdr:col>3</xdr:col>
      <xdr:colOff>4953</xdr:colOff>
      <xdr:row>20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64819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14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37814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14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7052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6386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19</xdr:row>
      <xdr:rowOff>38099</xdr:rowOff>
    </xdr:from>
    <xdr:to>
      <xdr:col>2</xdr:col>
      <xdr:colOff>243078</xdr:colOff>
      <xdr:row>20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81012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14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39433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14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38671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8006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19</xdr:row>
      <xdr:rowOff>38099</xdr:rowOff>
    </xdr:from>
    <xdr:to>
      <xdr:col>2</xdr:col>
      <xdr:colOff>300228</xdr:colOff>
      <xdr:row>20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95287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14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34671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14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3909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290703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2959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8</xdr:row>
      <xdr:rowOff>0</xdr:rowOff>
    </xdr:from>
    <xdr:to>
      <xdr:col>1</xdr:col>
      <xdr:colOff>676275</xdr:colOff>
      <xdr:row>9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4483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11</xdr:row>
      <xdr:rowOff>76200</xdr:rowOff>
    </xdr:from>
    <xdr:to>
      <xdr:col>0</xdr:col>
      <xdr:colOff>685800</xdr:colOff>
      <xdr:row>13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300990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12</xdr:row>
      <xdr:rowOff>114299</xdr:rowOff>
    </xdr:from>
    <xdr:to>
      <xdr:col>3</xdr:col>
      <xdr:colOff>359283</xdr:colOff>
      <xdr:row>13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3790949"/>
          <a:ext cx="133083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3810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1361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1743075"/>
          <a:ext cx="572861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526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523874</xdr:colOff>
      <xdr:row>10</xdr:row>
      <xdr:rowOff>28574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193357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9</xdr:row>
      <xdr:rowOff>28575</xdr:rowOff>
    </xdr:from>
    <xdr:to>
      <xdr:col>1</xdr:col>
      <xdr:colOff>1361</xdr:colOff>
      <xdr:row>11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1743075"/>
          <a:ext cx="572861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2507" cy="1524"/>
    <xdr:pic>
      <xdr:nvPicPr>
        <xdr:cNvPr id="16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526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523874</xdr:colOff>
      <xdr:row>10</xdr:row>
      <xdr:rowOff>28574</xdr:rowOff>
    </xdr:from>
    <xdr:ext cx="1078479" cy="259443"/>
    <xdr:pic>
      <xdr:nvPicPr>
        <xdr:cNvPr id="17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193357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9433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17</xdr:row>
      <xdr:rowOff>38099</xdr:rowOff>
    </xdr:from>
    <xdr:to>
      <xdr:col>2</xdr:col>
      <xdr:colOff>252603</xdr:colOff>
      <xdr:row>18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45782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14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49720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14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8958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3435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21</xdr:row>
      <xdr:rowOff>38099</xdr:rowOff>
    </xdr:from>
    <xdr:to>
      <xdr:col>3</xdr:col>
      <xdr:colOff>157353</xdr:colOff>
      <xdr:row>22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4334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18</xdr:row>
      <xdr:rowOff>123825</xdr:rowOff>
    </xdr:from>
    <xdr:ext cx="1004570" cy="3556"/>
    <xdr:pic>
      <xdr:nvPicPr>
        <xdr:cNvPr id="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22669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18</xdr:row>
      <xdr:rowOff>47625</xdr:rowOff>
    </xdr:from>
    <xdr:ext cx="1347470" cy="1651"/>
    <xdr:pic>
      <xdr:nvPicPr>
        <xdr:cNvPr id="12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1907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28575</xdr:rowOff>
    </xdr:from>
    <xdr:to>
      <xdr:col>1</xdr:col>
      <xdr:colOff>0</xdr:colOff>
      <xdr:row>7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0" y="1619250"/>
          <a:ext cx="50482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5</xdr:row>
      <xdr:rowOff>38100</xdr:rowOff>
    </xdr:from>
    <xdr:ext cx="1300353" cy="1524"/>
    <xdr:pic>
      <xdr:nvPicPr>
        <xdr:cNvPr id="1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2865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19049</xdr:colOff>
      <xdr:row>5</xdr:row>
      <xdr:rowOff>57150</xdr:rowOff>
    </xdr:from>
    <xdr:ext cx="1419226" cy="381000"/>
    <xdr:pic>
      <xdr:nvPicPr>
        <xdr:cNvPr id="17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6305550"/>
          <a:ext cx="1419226" cy="381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0</xdr:col>
      <xdr:colOff>485775</xdr:colOff>
      <xdr:row>17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933825"/>
          <a:ext cx="3524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15</xdr:row>
      <xdr:rowOff>38099</xdr:rowOff>
    </xdr:from>
    <xdr:to>
      <xdr:col>3</xdr:col>
      <xdr:colOff>90678</xdr:colOff>
      <xdr:row>16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1962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0</xdr:col>
      <xdr:colOff>485775</xdr:colOff>
      <xdr:row>15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4671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13</xdr:row>
      <xdr:rowOff>38099</xdr:rowOff>
    </xdr:from>
    <xdr:to>
      <xdr:col>2</xdr:col>
      <xdr:colOff>328803</xdr:colOff>
      <xdr:row>14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45757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0</xdr:col>
      <xdr:colOff>485775</xdr:colOff>
      <xdr:row>15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4480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13</xdr:row>
      <xdr:rowOff>38099</xdr:rowOff>
    </xdr:from>
    <xdr:to>
      <xdr:col>2</xdr:col>
      <xdr:colOff>309753</xdr:colOff>
      <xdr:row>14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94359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1</xdr:col>
      <xdr:colOff>0</xdr:colOff>
      <xdr:row>15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F0060000}"/>
            </a:ext>
          </a:extLst>
        </xdr:cNvPr>
        <xdr:cNvGrpSpPr>
          <a:grpSpLocks/>
        </xdr:cNvGrpSpPr>
      </xdr:nvGrpSpPr>
      <xdr:grpSpPr bwMode="auto">
        <a:xfrm>
          <a:off x="38100" y="3952875"/>
          <a:ext cx="4762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F106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F206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F306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F406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F506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300-0000F6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5245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571499</xdr:colOff>
      <xdr:row>13</xdr:row>
      <xdr:rowOff>66675</xdr:rowOff>
    </xdr:from>
    <xdr:ext cx="1362075" cy="34671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300-0000F706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5553075"/>
          <a:ext cx="1362075" cy="3467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1</xdr:col>
      <xdr:colOff>0</xdr:colOff>
      <xdr:row>17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F0060000}"/>
            </a:ext>
          </a:extLst>
        </xdr:cNvPr>
        <xdr:cNvGrpSpPr>
          <a:grpSpLocks/>
        </xdr:cNvGrpSpPr>
      </xdr:nvGrpSpPr>
      <xdr:grpSpPr bwMode="auto">
        <a:xfrm>
          <a:off x="38100" y="4343400"/>
          <a:ext cx="5143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F106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F206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F306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F406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F506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15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300-0000F6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5245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571499</xdr:colOff>
      <xdr:row>15</xdr:row>
      <xdr:rowOff>66675</xdr:rowOff>
    </xdr:from>
    <xdr:ext cx="1362075" cy="34671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300-0000F706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5553075"/>
          <a:ext cx="1362075" cy="3467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22</xdr:row>
      <xdr:rowOff>147411</xdr:rowOff>
    </xdr:from>
    <xdr:to>
      <xdr:col>0</xdr:col>
      <xdr:colOff>476250</xdr:colOff>
      <xdr:row>25</xdr:row>
      <xdr:rowOff>2268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476250" y="5576661"/>
          <a:ext cx="0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23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7914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23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77152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23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296" y="7709353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13</xdr:row>
      <xdr:rowOff>76200</xdr:rowOff>
    </xdr:from>
    <xdr:to>
      <xdr:col>0</xdr:col>
      <xdr:colOff>685800</xdr:colOff>
      <xdr:row>15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35623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14</xdr:row>
      <xdr:rowOff>114299</xdr:rowOff>
    </xdr:from>
    <xdr:to>
      <xdr:col>3</xdr:col>
      <xdr:colOff>587883</xdr:colOff>
      <xdr:row>15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3497579"/>
          <a:ext cx="1357503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36576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1</xdr:col>
      <xdr:colOff>0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F0060000}"/>
            </a:ext>
          </a:extLst>
        </xdr:cNvPr>
        <xdr:cNvGrpSpPr>
          <a:grpSpLocks/>
        </xdr:cNvGrpSpPr>
      </xdr:nvGrpSpPr>
      <xdr:grpSpPr bwMode="auto">
        <a:xfrm>
          <a:off x="38100" y="5514975"/>
          <a:ext cx="381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F106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F206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F306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F406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F506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19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300-0000F6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9022091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571499</xdr:colOff>
      <xdr:row>19</xdr:row>
      <xdr:rowOff>66675</xdr:rowOff>
    </xdr:from>
    <xdr:ext cx="1362075" cy="34671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300-0000F706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49" y="1902237750"/>
          <a:ext cx="1362075" cy="3467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GrpSpPr>
          <a:grpSpLocks/>
        </xdr:cNvGrpSpPr>
      </xdr:nvGrpSpPr>
      <xdr:grpSpPr bwMode="auto">
        <a:xfrm>
          <a:off x="38100" y="4610100"/>
          <a:ext cx="2857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9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A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B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C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D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0353" cy="1524"/>
    <xdr:pic>
      <xdr:nvPicPr>
        <xdr:cNvPr id="8" name="109 Imagen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783308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17</xdr:row>
      <xdr:rowOff>76200</xdr:rowOff>
    </xdr:from>
    <xdr:ext cx="1276350" cy="352425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783346700"/>
          <a:ext cx="1276350" cy="3524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1361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1743075"/>
          <a:ext cx="725261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7095946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523874</xdr:colOff>
      <xdr:row>10</xdr:row>
      <xdr:rowOff>28574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4" y="1709775599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9</xdr:row>
      <xdr:rowOff>28575</xdr:rowOff>
    </xdr:from>
    <xdr:to>
      <xdr:col>1</xdr:col>
      <xdr:colOff>1361</xdr:colOff>
      <xdr:row>11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1743075"/>
          <a:ext cx="725261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2507" cy="1524"/>
    <xdr:pic>
      <xdr:nvPicPr>
        <xdr:cNvPr id="16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7095946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523874</xdr:colOff>
      <xdr:row>10</xdr:row>
      <xdr:rowOff>28574</xdr:rowOff>
    </xdr:from>
    <xdr:ext cx="1078479" cy="259443"/>
    <xdr:pic>
      <xdr:nvPicPr>
        <xdr:cNvPr id="17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4" y="1709775599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1</xdr:col>
      <xdr:colOff>0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F0060000}"/>
            </a:ext>
          </a:extLst>
        </xdr:cNvPr>
        <xdr:cNvGrpSpPr>
          <a:grpSpLocks/>
        </xdr:cNvGrpSpPr>
      </xdr:nvGrpSpPr>
      <xdr:grpSpPr bwMode="auto">
        <a:xfrm>
          <a:off x="38100" y="3371850"/>
          <a:ext cx="4572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F106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F206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F306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F406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F506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300-0000F6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577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571499</xdr:colOff>
      <xdr:row>11</xdr:row>
      <xdr:rowOff>66675</xdr:rowOff>
    </xdr:from>
    <xdr:ext cx="1362075" cy="34671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300-0000F706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4486275"/>
          <a:ext cx="1362075" cy="3467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1</xdr:col>
      <xdr:colOff>0</xdr:colOff>
      <xdr:row>15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F0060000}"/>
            </a:ext>
          </a:extLst>
        </xdr:cNvPr>
        <xdr:cNvGrpSpPr>
          <a:grpSpLocks/>
        </xdr:cNvGrpSpPr>
      </xdr:nvGrpSpPr>
      <xdr:grpSpPr bwMode="auto">
        <a:xfrm>
          <a:off x="38100" y="4448175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F106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F206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F306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F406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F506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300-0000F6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5651861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571499</xdr:colOff>
      <xdr:row>13</xdr:row>
      <xdr:rowOff>66675</xdr:rowOff>
    </xdr:from>
    <xdr:ext cx="1362075" cy="34671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300-0000F706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1565214675"/>
          <a:ext cx="1362075" cy="3467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1</xdr:col>
      <xdr:colOff>0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F0060000}"/>
            </a:ext>
          </a:extLst>
        </xdr:cNvPr>
        <xdr:cNvGrpSpPr>
          <a:grpSpLocks/>
        </xdr:cNvGrpSpPr>
      </xdr:nvGrpSpPr>
      <xdr:grpSpPr bwMode="auto">
        <a:xfrm>
          <a:off x="38100" y="3371850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F106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F206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F306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F406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F506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300-0000F6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2949142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571499</xdr:colOff>
      <xdr:row>11</xdr:row>
      <xdr:rowOff>66675</xdr:rowOff>
    </xdr:from>
    <xdr:ext cx="1362075" cy="34671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300-0000F706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1294942800"/>
          <a:ext cx="1362075" cy="3467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28575</xdr:rowOff>
    </xdr:from>
    <xdr:to>
      <xdr:col>1</xdr:col>
      <xdr:colOff>0</xdr:colOff>
      <xdr:row>10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2105025"/>
          <a:ext cx="5715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8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0332720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8</xdr:row>
      <xdr:rowOff>76200</xdr:rowOff>
    </xdr:from>
    <xdr:ext cx="1285875" cy="390525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4" y="1033310100"/>
          <a:ext cx="1285875" cy="3905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1</xdr:col>
      <xdr:colOff>0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1888914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19049</xdr:colOff>
      <xdr:row>7</xdr:row>
      <xdr:rowOff>57150</xdr:rowOff>
    </xdr:from>
    <xdr:ext cx="1419226" cy="3810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4" y="1188910500"/>
          <a:ext cx="1419226" cy="381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0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9F040000}"/>
            </a:ext>
          </a:extLst>
        </xdr:cNvPr>
        <xdr:cNvGrpSpPr>
          <a:grpSpLocks/>
        </xdr:cNvGrpSpPr>
      </xdr:nvGrpSpPr>
      <xdr:grpSpPr bwMode="auto">
        <a:xfrm>
          <a:off x="38100" y="2438400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300-0000A5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1860339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571499</xdr:colOff>
      <xdr:row>9</xdr:row>
      <xdr:rowOff>66675</xdr:rowOff>
    </xdr:from>
    <xdr:ext cx="1362075" cy="34671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300-0000A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1186062525"/>
          <a:ext cx="1362075" cy="3467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12</xdr:row>
      <xdr:rowOff>76200</xdr:rowOff>
    </xdr:from>
    <xdr:to>
      <xdr:col>0</xdr:col>
      <xdr:colOff>685800</xdr:colOff>
      <xdr:row>14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33147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13</xdr:row>
      <xdr:rowOff>114299</xdr:rowOff>
    </xdr:from>
    <xdr:to>
      <xdr:col>3</xdr:col>
      <xdr:colOff>473583</xdr:colOff>
      <xdr:row>14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3230879"/>
          <a:ext cx="1357503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36576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11</xdr:row>
      <xdr:rowOff>76200</xdr:rowOff>
    </xdr:from>
    <xdr:to>
      <xdr:col>0</xdr:col>
      <xdr:colOff>685800</xdr:colOff>
      <xdr:row>13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38125" y="300990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114300</xdr:colOff>
      <xdr:row>12</xdr:row>
      <xdr:rowOff>114299</xdr:rowOff>
    </xdr:from>
    <xdr:to>
      <xdr:col>3</xdr:col>
      <xdr:colOff>351663</xdr:colOff>
      <xdr:row>13</xdr:row>
      <xdr:rowOff>171450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3855719"/>
          <a:ext cx="1357503" cy="2400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36576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7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8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9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0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1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2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3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5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6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6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68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sqref="A1:N18"/>
    </sheetView>
  </sheetViews>
  <sheetFormatPr baseColWidth="10" defaultRowHeight="15" x14ac:dyDescent="0.25"/>
  <cols>
    <col min="1" max="1" width="8.42578125" customWidth="1"/>
    <col min="3" max="3" width="5.42578125" bestFit="1" customWidth="1"/>
    <col min="5" max="5" width="5" customWidth="1"/>
    <col min="7" max="7" width="5.7109375" customWidth="1"/>
    <col min="9" max="9" width="6.28515625" customWidth="1"/>
    <col min="11" max="11" width="5.7109375" bestFit="1" customWidth="1"/>
    <col min="12" max="12" width="3.42578125" bestFit="1" customWidth="1"/>
    <col min="13" max="13" width="2.42578125" bestFit="1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34.5" x14ac:dyDescent="0.25">
      <c r="A3" s="198"/>
      <c r="B3" s="104"/>
      <c r="C3" s="124"/>
      <c r="D3" s="104" t="s">
        <v>165</v>
      </c>
      <c r="E3" s="124"/>
      <c r="F3" s="83"/>
      <c r="G3" s="124"/>
      <c r="H3" s="104" t="s">
        <v>166</v>
      </c>
      <c r="I3" s="199"/>
      <c r="J3" s="104"/>
      <c r="K3" s="124"/>
      <c r="L3" s="52"/>
      <c r="M3" s="199"/>
      <c r="N3" s="124"/>
    </row>
    <row r="4" spans="1:14" x14ac:dyDescent="0.25">
      <c r="A4" s="199">
        <v>5</v>
      </c>
      <c r="B4" s="105"/>
      <c r="C4" s="124"/>
      <c r="D4" s="105" t="s">
        <v>13</v>
      </c>
      <c r="E4" s="124">
        <v>0.9</v>
      </c>
      <c r="F4" s="132"/>
      <c r="G4" s="124"/>
      <c r="H4" s="105" t="s">
        <v>12</v>
      </c>
      <c r="I4" s="199">
        <v>0.25</v>
      </c>
      <c r="J4" s="105"/>
      <c r="K4" s="124"/>
      <c r="L4" s="52"/>
      <c r="M4" s="199"/>
      <c r="N4" s="124">
        <f>C4+E4+G4+I4+K4</f>
        <v>1.1499999999999999</v>
      </c>
    </row>
    <row r="5" spans="1:14" ht="23.25" x14ac:dyDescent="0.25">
      <c r="A5" s="198"/>
      <c r="B5" s="60" t="s">
        <v>84</v>
      </c>
      <c r="C5" s="216"/>
      <c r="D5" s="60"/>
      <c r="E5" s="198"/>
      <c r="F5" s="60" t="s">
        <v>84</v>
      </c>
      <c r="G5" s="216"/>
      <c r="H5" s="60"/>
      <c r="I5" s="198"/>
      <c r="J5" s="60" t="s">
        <v>84</v>
      </c>
      <c r="K5" s="216"/>
      <c r="L5" s="60"/>
      <c r="M5" s="198"/>
      <c r="N5" s="216"/>
    </row>
    <row r="6" spans="1:14" ht="23.25" x14ac:dyDescent="0.25">
      <c r="A6" s="200">
        <v>14.81</v>
      </c>
      <c r="B6" s="50" t="s">
        <v>85</v>
      </c>
      <c r="C6" s="121">
        <v>0.33</v>
      </c>
      <c r="D6" s="54"/>
      <c r="E6" s="204"/>
      <c r="F6" s="50" t="s">
        <v>85</v>
      </c>
      <c r="G6" s="121">
        <v>0.33</v>
      </c>
      <c r="H6" s="50"/>
      <c r="I6" s="200"/>
      <c r="J6" s="50" t="s">
        <v>86</v>
      </c>
      <c r="K6" s="121">
        <v>2.76</v>
      </c>
      <c r="L6" s="54"/>
      <c r="M6" s="200"/>
      <c r="N6" s="121">
        <f>C6+E6+G6+I6+K6+M6</f>
        <v>3.42</v>
      </c>
    </row>
    <row r="7" spans="1:14" x14ac:dyDescent="0.25">
      <c r="A7" s="78"/>
      <c r="B7" s="49" t="s">
        <v>87</v>
      </c>
      <c r="C7" s="216"/>
      <c r="D7" s="49"/>
      <c r="E7" s="58"/>
      <c r="F7" s="49" t="s">
        <v>87</v>
      </c>
      <c r="G7" s="216"/>
      <c r="H7" s="49"/>
      <c r="I7" s="58"/>
      <c r="J7" s="49" t="s">
        <v>87</v>
      </c>
      <c r="K7" s="216"/>
      <c r="L7" s="49"/>
      <c r="M7" s="58"/>
      <c r="N7" s="216"/>
    </row>
    <row r="8" spans="1:14" ht="45" x14ac:dyDescent="0.25">
      <c r="A8" s="53">
        <v>12.42</v>
      </c>
      <c r="B8" s="50" t="s">
        <v>56</v>
      </c>
      <c r="C8" s="121">
        <v>2.06</v>
      </c>
      <c r="D8" s="50"/>
      <c r="E8" s="107"/>
      <c r="F8" s="50" t="s">
        <v>65</v>
      </c>
      <c r="G8" s="218">
        <v>0.4</v>
      </c>
      <c r="H8" s="50"/>
      <c r="I8" s="107"/>
      <c r="J8" s="89" t="s">
        <v>88</v>
      </c>
      <c r="K8" s="218">
        <v>0.4</v>
      </c>
      <c r="L8" s="50"/>
      <c r="M8" s="107"/>
      <c r="N8" s="121">
        <f>C8+E8+G8+I8+K8+M8</f>
        <v>2.86</v>
      </c>
    </row>
    <row r="9" spans="1:14" x14ac:dyDescent="0.25">
      <c r="A9" s="67"/>
      <c r="B9" s="6" t="s">
        <v>106</v>
      </c>
      <c r="C9" s="32"/>
      <c r="D9" s="6" t="s">
        <v>106</v>
      </c>
      <c r="E9" s="67"/>
      <c r="F9" s="6" t="s">
        <v>106</v>
      </c>
      <c r="G9" s="32"/>
      <c r="H9" s="6" t="s">
        <v>106</v>
      </c>
      <c r="I9" s="67"/>
      <c r="J9" s="6" t="s">
        <v>106</v>
      </c>
      <c r="K9" s="32"/>
      <c r="L9" s="131"/>
      <c r="M9" s="67"/>
      <c r="N9" s="32"/>
    </row>
    <row r="10" spans="1:14" x14ac:dyDescent="0.25">
      <c r="A10" s="68">
        <v>64.95</v>
      </c>
      <c r="B10" s="12"/>
      <c r="C10" s="13">
        <v>3</v>
      </c>
      <c r="D10" s="12"/>
      <c r="E10" s="68">
        <v>3</v>
      </c>
      <c r="F10" s="14"/>
      <c r="G10" s="13">
        <v>3</v>
      </c>
      <c r="H10" s="12"/>
      <c r="I10" s="68">
        <v>3</v>
      </c>
      <c r="J10" s="12"/>
      <c r="K10" s="13">
        <v>3</v>
      </c>
      <c r="L10" s="12"/>
      <c r="M10" s="68"/>
      <c r="N10" s="13">
        <f>C10+E10+G10+I10+K10+M10</f>
        <v>15</v>
      </c>
    </row>
    <row r="11" spans="1:14" x14ac:dyDescent="0.25">
      <c r="A11" s="201"/>
      <c r="B11" s="10" t="s">
        <v>106</v>
      </c>
      <c r="C11" s="32"/>
      <c r="D11" s="10" t="s">
        <v>106</v>
      </c>
      <c r="E11" s="67"/>
      <c r="F11" s="10" t="s">
        <v>106</v>
      </c>
      <c r="G11" s="32"/>
      <c r="H11" s="10" t="s">
        <v>106</v>
      </c>
      <c r="I11" s="67"/>
      <c r="J11" s="10" t="s">
        <v>106</v>
      </c>
      <c r="K11" s="32"/>
      <c r="L11" s="10"/>
      <c r="M11" s="67"/>
      <c r="N11" s="32"/>
    </row>
    <row r="12" spans="1:14" x14ac:dyDescent="0.25">
      <c r="A12" s="202">
        <v>21.65</v>
      </c>
      <c r="B12" s="12" t="s">
        <v>117</v>
      </c>
      <c r="C12" s="13">
        <v>1</v>
      </c>
      <c r="D12" s="12" t="s">
        <v>117</v>
      </c>
      <c r="E12" s="68">
        <v>1</v>
      </c>
      <c r="F12" s="12" t="s">
        <v>117</v>
      </c>
      <c r="G12" s="13">
        <v>1</v>
      </c>
      <c r="H12" s="12" t="s">
        <v>117</v>
      </c>
      <c r="I12" s="68">
        <v>1</v>
      </c>
      <c r="J12" s="12" t="s">
        <v>117</v>
      </c>
      <c r="K12" s="13">
        <v>1</v>
      </c>
      <c r="L12" s="12"/>
      <c r="M12" s="68"/>
      <c r="N12" s="13">
        <f>C12+E12+G12+I12+K12+M12</f>
        <v>5</v>
      </c>
    </row>
    <row r="13" spans="1:14" x14ac:dyDescent="0.25">
      <c r="A13" s="203"/>
      <c r="B13" s="52"/>
      <c r="C13" s="124"/>
      <c r="D13" s="52"/>
      <c r="E13" s="199"/>
      <c r="F13" s="83"/>
      <c r="G13" s="124"/>
      <c r="H13" s="52"/>
      <c r="I13" s="199"/>
      <c r="J13" s="52"/>
      <c r="K13" s="124"/>
      <c r="L13" s="52"/>
      <c r="M13" s="199"/>
      <c r="N13" s="124"/>
    </row>
    <row r="14" spans="1:14" x14ac:dyDescent="0.25">
      <c r="A14" s="135">
        <f>SUM(A3:A13)</f>
        <v>118.83000000000001</v>
      </c>
      <c r="B14" s="53" t="s">
        <v>10</v>
      </c>
      <c r="C14" s="217">
        <f>SUM(C3:C13)</f>
        <v>6.3900000000000006</v>
      </c>
      <c r="D14" s="81"/>
      <c r="E14" s="135">
        <f>SUM(E3:E13)</f>
        <v>4.9000000000000004</v>
      </c>
      <c r="F14" s="109"/>
      <c r="G14" s="217">
        <f>SUM(G3:G13)</f>
        <v>4.7300000000000004</v>
      </c>
      <c r="H14" s="53"/>
      <c r="I14" s="135">
        <f>SUM(I3:I13)</f>
        <v>4.25</v>
      </c>
      <c r="J14" s="53"/>
      <c r="K14" s="217">
        <f>SUM(K3:K13)</f>
        <v>7.16</v>
      </c>
      <c r="L14" s="81"/>
      <c r="M14" s="135">
        <f>SUM(M3:M13)</f>
        <v>0</v>
      </c>
      <c r="N14" s="217">
        <f>SUM(N3:N13)</f>
        <v>27.43</v>
      </c>
    </row>
    <row r="15" spans="1:14" x14ac:dyDescent="0.25">
      <c r="A15" s="47"/>
      <c r="B15" s="47"/>
      <c r="C15" s="47"/>
      <c r="D15" s="110"/>
      <c r="E15" s="47"/>
      <c r="F15" s="75"/>
      <c r="G15" s="47"/>
      <c r="H15" s="47"/>
      <c r="I15" s="47"/>
      <c r="J15" s="100"/>
      <c r="K15" s="47"/>
      <c r="L15" s="47"/>
      <c r="M15" s="47"/>
      <c r="N15" s="47"/>
    </row>
    <row r="16" spans="1:14" x14ac:dyDescent="0.25">
      <c r="A16" s="47"/>
      <c r="B16" s="47"/>
      <c r="C16" s="47"/>
      <c r="D16" s="111"/>
      <c r="E16" s="47"/>
      <c r="F16" s="75"/>
      <c r="G16" s="47"/>
      <c r="H16" s="47" t="s">
        <v>15</v>
      </c>
      <c r="I16" s="47"/>
      <c r="J16" s="100"/>
      <c r="K16" s="101">
        <f>N14*4.33</f>
        <v>118.7719</v>
      </c>
      <c r="L16" s="101"/>
      <c r="M16" s="101"/>
      <c r="N16" s="47"/>
    </row>
    <row r="17" spans="1:14" x14ac:dyDescent="0.25">
      <c r="A17" s="47"/>
      <c r="B17" s="47" t="s">
        <v>16</v>
      </c>
      <c r="C17" s="47"/>
      <c r="D17" s="111"/>
      <c r="E17" s="129"/>
      <c r="F17" s="128">
        <v>44964</v>
      </c>
      <c r="G17" s="47"/>
      <c r="H17" s="47"/>
      <c r="I17" s="112"/>
      <c r="J17" s="136"/>
      <c r="K17" s="47"/>
      <c r="L17" s="47"/>
      <c r="M17" s="47"/>
      <c r="N17" s="47"/>
    </row>
    <row r="18" spans="1:14" x14ac:dyDescent="0.25">
      <c r="A18" s="47"/>
      <c r="B18" s="47" t="s">
        <v>90</v>
      </c>
      <c r="C18" s="47"/>
      <c r="D18" s="113"/>
      <c r="E18" s="111"/>
      <c r="F18" s="75"/>
      <c r="G18" s="47"/>
      <c r="H18" s="47"/>
      <c r="I18" s="47"/>
      <c r="J18" s="47"/>
      <c r="K18" s="47"/>
      <c r="L18" s="47"/>
      <c r="M18" s="47"/>
      <c r="N18" s="47"/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M26" sqref="M26"/>
    </sheetView>
  </sheetViews>
  <sheetFormatPr baseColWidth="10" defaultRowHeight="15" x14ac:dyDescent="0.25"/>
  <cols>
    <col min="1" max="1" width="5.85546875" customWidth="1"/>
    <col min="3" max="3" width="8.7109375" customWidth="1"/>
    <col min="5" max="5" width="7.7109375" customWidth="1"/>
    <col min="7" max="7" width="6.28515625" customWidth="1"/>
    <col min="9" max="9" width="7.140625" customWidth="1"/>
    <col min="11" max="11" width="6.85546875" customWidth="1"/>
    <col min="12" max="12" width="9.7109375" customWidth="1"/>
    <col min="13" max="13" width="7.140625" customWidth="1"/>
    <col min="14" max="14" width="6.42578125" customWidth="1"/>
    <col min="15" max="15" width="6.28515625" customWidth="1"/>
  </cols>
  <sheetData>
    <row r="1" spans="1:15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  <c r="O1" s="47"/>
    </row>
    <row r="2" spans="1:15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185</v>
      </c>
      <c r="O2" s="48" t="s">
        <v>10</v>
      </c>
    </row>
    <row r="3" spans="1:15" ht="34.5" x14ac:dyDescent="0.25">
      <c r="A3" s="198"/>
      <c r="B3" s="104" t="s">
        <v>165</v>
      </c>
      <c r="C3" s="124"/>
      <c r="D3" s="104"/>
      <c r="E3" s="199"/>
      <c r="F3" s="83"/>
      <c r="G3" s="124"/>
      <c r="H3" s="104" t="s">
        <v>166</v>
      </c>
      <c r="I3" s="199"/>
      <c r="J3" s="104"/>
      <c r="K3" s="124"/>
      <c r="L3" s="52"/>
      <c r="M3" s="199"/>
      <c r="N3" s="199"/>
      <c r="O3" s="124"/>
    </row>
    <row r="4" spans="1:15" x14ac:dyDescent="0.25">
      <c r="A4" s="199">
        <v>5</v>
      </c>
      <c r="B4" s="105" t="s">
        <v>13</v>
      </c>
      <c r="C4" s="124">
        <v>0.9</v>
      </c>
      <c r="D4" s="105"/>
      <c r="E4" s="199"/>
      <c r="F4" s="132"/>
      <c r="G4" s="124"/>
      <c r="H4" s="105" t="s">
        <v>12</v>
      </c>
      <c r="I4" s="199">
        <v>0.25</v>
      </c>
      <c r="J4" s="105"/>
      <c r="K4" s="124"/>
      <c r="L4" s="52"/>
      <c r="M4" s="199"/>
      <c r="N4" s="199"/>
      <c r="O4" s="124">
        <f>C4+E4+G4+I4+K4</f>
        <v>1.1499999999999999</v>
      </c>
    </row>
    <row r="5" spans="1:15" ht="23.25" x14ac:dyDescent="0.25">
      <c r="A5" s="198"/>
      <c r="B5" s="60" t="s">
        <v>84</v>
      </c>
      <c r="C5" s="216"/>
      <c r="D5" s="60"/>
      <c r="E5" s="198"/>
      <c r="F5" s="60" t="s">
        <v>84</v>
      </c>
      <c r="G5" s="216"/>
      <c r="H5" s="60"/>
      <c r="I5" s="198"/>
      <c r="J5" s="60" t="s">
        <v>84</v>
      </c>
      <c r="K5" s="216"/>
      <c r="L5" s="60"/>
      <c r="M5" s="198"/>
      <c r="N5" s="198"/>
      <c r="O5" s="216"/>
    </row>
    <row r="6" spans="1:15" ht="23.25" x14ac:dyDescent="0.25">
      <c r="A6" s="200">
        <v>14.81</v>
      </c>
      <c r="B6" s="50" t="s">
        <v>85</v>
      </c>
      <c r="C6" s="121">
        <v>0.33</v>
      </c>
      <c r="D6" s="54"/>
      <c r="E6" s="204"/>
      <c r="F6" s="50" t="s">
        <v>85</v>
      </c>
      <c r="G6" s="121">
        <v>0.33</v>
      </c>
      <c r="H6" s="50"/>
      <c r="I6" s="200"/>
      <c r="J6" s="50" t="s">
        <v>86</v>
      </c>
      <c r="K6" s="121">
        <v>2.76</v>
      </c>
      <c r="L6" s="54"/>
      <c r="M6" s="200"/>
      <c r="N6" s="200"/>
      <c r="O6" s="121">
        <f>C6+E6+G6+I6+K6+M6</f>
        <v>3.42</v>
      </c>
    </row>
    <row r="7" spans="1:15" ht="23.25" x14ac:dyDescent="0.25">
      <c r="A7" s="198"/>
      <c r="B7" s="49" t="s">
        <v>87</v>
      </c>
      <c r="C7" s="198"/>
      <c r="D7" s="49" t="s">
        <v>87</v>
      </c>
      <c r="E7" s="198"/>
      <c r="F7" s="49" t="s">
        <v>87</v>
      </c>
      <c r="G7" s="198"/>
      <c r="H7" s="49" t="s">
        <v>87</v>
      </c>
      <c r="I7" s="198"/>
      <c r="J7" s="49" t="s">
        <v>87</v>
      </c>
      <c r="K7" s="198"/>
      <c r="L7" s="49" t="s">
        <v>87</v>
      </c>
      <c r="M7" s="198"/>
      <c r="N7" s="198"/>
      <c r="O7" s="216"/>
    </row>
    <row r="8" spans="1:15" ht="45" x14ac:dyDescent="0.25">
      <c r="A8" s="200">
        <v>14</v>
      </c>
      <c r="B8" s="50" t="s">
        <v>56</v>
      </c>
      <c r="C8" s="200">
        <v>1.23</v>
      </c>
      <c r="D8" s="50" t="s">
        <v>65</v>
      </c>
      <c r="E8" s="204">
        <v>0.4</v>
      </c>
      <c r="F8" s="50" t="s">
        <v>65</v>
      </c>
      <c r="G8" s="204">
        <v>0.4</v>
      </c>
      <c r="H8" s="50" t="s">
        <v>65</v>
      </c>
      <c r="I8" s="204">
        <v>0.4</v>
      </c>
      <c r="J8" s="89" t="s">
        <v>88</v>
      </c>
      <c r="K8" s="204">
        <v>0.4</v>
      </c>
      <c r="L8" s="50" t="s">
        <v>65</v>
      </c>
      <c r="M8" s="204">
        <v>0.4</v>
      </c>
      <c r="N8" s="200"/>
      <c r="O8" s="121">
        <f>C8+E8+G8+I8+K8+M8</f>
        <v>3.2299999999999995</v>
      </c>
    </row>
    <row r="9" spans="1:15" x14ac:dyDescent="0.25">
      <c r="A9" s="67"/>
      <c r="B9" s="6" t="s">
        <v>106</v>
      </c>
      <c r="C9" s="32"/>
      <c r="D9" s="6" t="s">
        <v>106</v>
      </c>
      <c r="E9" s="67"/>
      <c r="F9" s="6" t="s">
        <v>106</v>
      </c>
      <c r="G9" s="32"/>
      <c r="H9" s="6" t="s">
        <v>106</v>
      </c>
      <c r="I9" s="67"/>
      <c r="J9" s="6" t="s">
        <v>106</v>
      </c>
      <c r="K9" s="32"/>
      <c r="L9" s="131"/>
      <c r="M9" s="67"/>
      <c r="N9" s="67"/>
      <c r="O9" s="32"/>
    </row>
    <row r="10" spans="1:15" x14ac:dyDescent="0.25">
      <c r="A10" s="68">
        <v>45</v>
      </c>
      <c r="B10" s="12"/>
      <c r="C10" s="13">
        <v>2.08</v>
      </c>
      <c r="D10" s="12"/>
      <c r="E10" s="68">
        <v>2.0699999999999998</v>
      </c>
      <c r="F10" s="14"/>
      <c r="G10" s="13">
        <v>2.08</v>
      </c>
      <c r="H10" s="12"/>
      <c r="I10" s="68">
        <v>2.0699999999999998</v>
      </c>
      <c r="J10" s="12"/>
      <c r="K10" s="13">
        <v>2.08</v>
      </c>
      <c r="L10" s="12"/>
      <c r="M10" s="68"/>
      <c r="N10" s="68"/>
      <c r="O10" s="13">
        <f>C10+E10+G10+I10+K10+M10</f>
        <v>10.38</v>
      </c>
    </row>
    <row r="11" spans="1:15" x14ac:dyDescent="0.25">
      <c r="A11" s="201"/>
      <c r="B11" s="10" t="s">
        <v>106</v>
      </c>
      <c r="C11" s="32"/>
      <c r="D11" s="10" t="s">
        <v>106</v>
      </c>
      <c r="E11" s="67"/>
      <c r="F11" s="10" t="s">
        <v>106</v>
      </c>
      <c r="G11" s="32"/>
      <c r="H11" s="10" t="s">
        <v>106</v>
      </c>
      <c r="I11" s="67"/>
      <c r="J11" s="10" t="s">
        <v>106</v>
      </c>
      <c r="K11" s="32"/>
      <c r="L11" s="10"/>
      <c r="M11" s="67"/>
      <c r="N11" s="67"/>
      <c r="O11" s="32"/>
    </row>
    <row r="12" spans="1:15" x14ac:dyDescent="0.25">
      <c r="A12" s="202">
        <v>22</v>
      </c>
      <c r="B12" s="12" t="s">
        <v>117</v>
      </c>
      <c r="C12" s="13">
        <v>1.01</v>
      </c>
      <c r="D12" s="12" t="s">
        <v>117</v>
      </c>
      <c r="E12" s="68">
        <v>1.02</v>
      </c>
      <c r="F12" s="12" t="s">
        <v>117</v>
      </c>
      <c r="G12" s="13">
        <v>1.02</v>
      </c>
      <c r="H12" s="12" t="s">
        <v>117</v>
      </c>
      <c r="I12" s="68">
        <v>1.02</v>
      </c>
      <c r="J12" s="12" t="s">
        <v>117</v>
      </c>
      <c r="K12" s="13">
        <v>1.02</v>
      </c>
      <c r="L12" s="12"/>
      <c r="M12" s="68"/>
      <c r="N12" s="68"/>
      <c r="O12" s="13">
        <f>C12+E12+G12+I12+K12+M12</f>
        <v>5.09</v>
      </c>
    </row>
    <row r="13" spans="1:15" x14ac:dyDescent="0.25">
      <c r="A13" s="203"/>
      <c r="B13" s="52"/>
      <c r="C13" s="124"/>
      <c r="D13" s="52"/>
      <c r="E13" s="199"/>
      <c r="F13" s="83"/>
      <c r="G13" s="124"/>
      <c r="H13" s="52"/>
      <c r="I13" s="199"/>
      <c r="J13" s="52"/>
      <c r="K13" s="124"/>
      <c r="L13" s="52"/>
      <c r="M13" s="199"/>
      <c r="N13" s="199"/>
      <c r="O13" s="124"/>
    </row>
    <row r="14" spans="1:15" x14ac:dyDescent="0.25">
      <c r="A14" s="135">
        <f>SUM(A3:A13)</f>
        <v>100.81</v>
      </c>
      <c r="B14" s="53" t="s">
        <v>10</v>
      </c>
      <c r="C14" s="217">
        <f>SUM(C3:C13)</f>
        <v>5.55</v>
      </c>
      <c r="D14" s="81"/>
      <c r="E14" s="135">
        <f>SUM(E3:E13)</f>
        <v>3.4899999999999998</v>
      </c>
      <c r="F14" s="109"/>
      <c r="G14" s="217">
        <f>SUM(G3:G13)</f>
        <v>3.83</v>
      </c>
      <c r="H14" s="53"/>
      <c r="I14" s="135">
        <f>SUM(I3:I13)</f>
        <v>3.7399999999999998</v>
      </c>
      <c r="J14" s="53"/>
      <c r="K14" s="217">
        <f>SUM(K3:K13)</f>
        <v>6.26</v>
      </c>
      <c r="L14" s="81"/>
      <c r="M14" s="135">
        <f>SUM(M3:M13)</f>
        <v>0.4</v>
      </c>
      <c r="N14" s="135"/>
      <c r="O14" s="217">
        <f>SUM(O3:O13)</f>
        <v>23.27</v>
      </c>
    </row>
    <row r="15" spans="1:15" x14ac:dyDescent="0.25">
      <c r="A15" s="47"/>
      <c r="B15" s="47"/>
      <c r="C15" s="47"/>
      <c r="D15" s="110"/>
      <c r="E15" s="47"/>
      <c r="F15" s="75"/>
      <c r="G15" s="47"/>
      <c r="H15" s="47"/>
      <c r="I15" s="47"/>
      <c r="J15" s="100"/>
      <c r="K15" s="47"/>
      <c r="L15" s="47"/>
      <c r="M15" s="47"/>
      <c r="N15" s="47"/>
      <c r="O15" s="47"/>
    </row>
    <row r="16" spans="1:15" x14ac:dyDescent="0.25">
      <c r="A16" s="47"/>
      <c r="B16" s="47"/>
      <c r="C16" s="47"/>
      <c r="D16" s="111"/>
      <c r="E16" s="47"/>
      <c r="F16" s="75"/>
      <c r="G16" s="47"/>
      <c r="H16" s="47" t="s">
        <v>15</v>
      </c>
      <c r="I16" s="47"/>
      <c r="J16" s="100"/>
      <c r="K16" s="101">
        <f>O14*4.33</f>
        <v>100.7591</v>
      </c>
      <c r="L16" s="101"/>
      <c r="M16" s="101"/>
      <c r="N16" s="101"/>
      <c r="O16" s="47"/>
    </row>
    <row r="17" spans="1:15" x14ac:dyDescent="0.25">
      <c r="A17" s="47"/>
      <c r="B17" s="47" t="s">
        <v>16</v>
      </c>
      <c r="C17" s="47"/>
      <c r="D17" s="111"/>
      <c r="E17" s="129"/>
      <c r="F17" s="128">
        <v>44713</v>
      </c>
      <c r="G17" s="47"/>
      <c r="H17" s="47"/>
      <c r="I17" s="112"/>
      <c r="J17" s="136"/>
      <c r="K17" s="47"/>
      <c r="L17" s="47"/>
      <c r="M17" s="47"/>
      <c r="N17" s="47"/>
      <c r="O17" s="47"/>
    </row>
    <row r="18" spans="1:15" x14ac:dyDescent="0.25">
      <c r="A18" s="47"/>
      <c r="B18" s="47" t="s">
        <v>90</v>
      </c>
      <c r="C18" s="47"/>
      <c r="D18" s="113"/>
      <c r="E18" s="111"/>
      <c r="F18" s="75"/>
      <c r="G18" s="47"/>
      <c r="H18" s="47"/>
      <c r="I18" s="47"/>
      <c r="J18" s="47"/>
      <c r="K18" s="47"/>
      <c r="L18" s="47"/>
      <c r="M18" s="47"/>
      <c r="N18" s="47"/>
      <c r="O18" s="47"/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K16" sqref="K16"/>
    </sheetView>
  </sheetViews>
  <sheetFormatPr baseColWidth="10" defaultRowHeight="15" x14ac:dyDescent="0.25"/>
  <cols>
    <col min="3" max="3" width="8.28515625" customWidth="1"/>
    <col min="5" max="5" width="8.28515625" customWidth="1"/>
    <col min="6" max="6" width="9.28515625" customWidth="1"/>
    <col min="7" max="7" width="7.5703125" customWidth="1"/>
    <col min="9" max="9" width="7.140625" customWidth="1"/>
    <col min="10" max="10" width="8.7109375" customWidth="1"/>
    <col min="11" max="11" width="7.28515625" customWidth="1"/>
    <col min="13" max="13" width="5.7109375" customWidth="1"/>
    <col min="14" max="14" width="8.8554687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44700</v>
      </c>
      <c r="B4" s="177"/>
      <c r="C4" s="178"/>
      <c r="D4" s="177"/>
      <c r="E4" s="179"/>
      <c r="F4" s="177"/>
      <c r="G4" s="184"/>
      <c r="H4" s="180" t="s">
        <v>169</v>
      </c>
      <c r="I4" s="185">
        <v>3.94</v>
      </c>
      <c r="J4" s="186"/>
      <c r="K4" s="178"/>
      <c r="L4" s="18"/>
      <c r="M4" s="189"/>
      <c r="N4" s="183">
        <v>3.94</v>
      </c>
    </row>
    <row r="5" spans="1:14" ht="24.75" x14ac:dyDescent="0.25">
      <c r="A5" s="212">
        <v>44702</v>
      </c>
      <c r="B5" s="18"/>
      <c r="C5" s="21"/>
      <c r="D5" s="18"/>
      <c r="E5" s="213"/>
      <c r="F5" s="18"/>
      <c r="G5" s="164"/>
      <c r="H5" s="151"/>
      <c r="I5" s="165"/>
      <c r="J5" s="170"/>
      <c r="K5" s="21"/>
      <c r="L5" s="18" t="s">
        <v>169</v>
      </c>
      <c r="M5" s="214">
        <v>4</v>
      </c>
      <c r="N5" s="13">
        <v>4</v>
      </c>
    </row>
    <row r="6" spans="1:14" ht="24.75" x14ac:dyDescent="0.25">
      <c r="A6" s="212">
        <v>44711</v>
      </c>
      <c r="B6" s="18" t="s">
        <v>169</v>
      </c>
      <c r="C6" s="21">
        <v>1</v>
      </c>
      <c r="D6" s="18"/>
      <c r="E6" s="213"/>
      <c r="F6" s="18"/>
      <c r="G6" s="164"/>
      <c r="H6" s="151"/>
      <c r="I6" s="165"/>
      <c r="J6" s="170"/>
      <c r="K6" s="21"/>
      <c r="L6" s="18"/>
      <c r="M6" s="214"/>
      <c r="N6" s="13">
        <v>1</v>
      </c>
    </row>
    <row r="7" spans="1:14" ht="25.5" thickBot="1" x14ac:dyDescent="0.3">
      <c r="A7" s="212">
        <v>44712</v>
      </c>
      <c r="B7" s="18"/>
      <c r="C7" s="21"/>
      <c r="D7" s="18" t="s">
        <v>169</v>
      </c>
      <c r="E7" s="213">
        <v>3</v>
      </c>
      <c r="F7" s="18"/>
      <c r="G7" s="164"/>
      <c r="H7" s="151"/>
      <c r="I7" s="165"/>
      <c r="J7" s="170"/>
      <c r="K7" s="21"/>
      <c r="L7" s="18"/>
      <c r="M7" s="214"/>
      <c r="N7" s="13">
        <v>3</v>
      </c>
    </row>
    <row r="8" spans="1:14" ht="15.75" thickBot="1" x14ac:dyDescent="0.3">
      <c r="A8" s="166" t="s">
        <v>138</v>
      </c>
      <c r="B8" s="167"/>
      <c r="C8" s="168">
        <f>SUM(C4:C7)</f>
        <v>1</v>
      </c>
      <c r="D8" s="167"/>
      <c r="E8" s="173">
        <f>SUM(E4:E7)</f>
        <v>3</v>
      </c>
      <c r="F8" s="167"/>
      <c r="G8" s="168">
        <f>SUM(G4:G7)</f>
        <v>0</v>
      </c>
      <c r="H8" s="154"/>
      <c r="I8" s="171">
        <f>SUM(I4:I7)</f>
        <v>3.94</v>
      </c>
      <c r="J8" s="167"/>
      <c r="K8" s="168">
        <f>SUM(K4:K7)</f>
        <v>0</v>
      </c>
      <c r="L8" s="167"/>
      <c r="M8" s="168">
        <f>SUM(M4:M7)</f>
        <v>4</v>
      </c>
      <c r="N8" s="167">
        <f>SUM(N4:N7)</f>
        <v>11.94</v>
      </c>
    </row>
    <row r="12" spans="1:14" x14ac:dyDescent="0.25">
      <c r="B12" s="47" t="s">
        <v>16</v>
      </c>
      <c r="E12" s="157"/>
      <c r="F12" s="158" t="s">
        <v>199</v>
      </c>
    </row>
    <row r="13" spans="1:14" x14ac:dyDescent="0.25">
      <c r="B13" t="s">
        <v>18</v>
      </c>
      <c r="D13" t="str">
        <f>B1</f>
        <v xml:space="preserve">Mª DEL MAR ANDUJAR GONZALEZ </v>
      </c>
    </row>
    <row r="14" spans="1:14" x14ac:dyDescent="0.25">
      <c r="B14" t="s">
        <v>17</v>
      </c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selection sqref="A1:O18"/>
    </sheetView>
  </sheetViews>
  <sheetFormatPr baseColWidth="10" defaultRowHeight="15" x14ac:dyDescent="0.25"/>
  <cols>
    <col min="1" max="1" width="8.28515625" customWidth="1"/>
    <col min="3" max="3" width="7.42578125" customWidth="1"/>
    <col min="5" max="5" width="8.28515625" customWidth="1"/>
    <col min="7" max="7" width="8.28515625" customWidth="1"/>
    <col min="9" max="9" width="7.7109375" customWidth="1"/>
    <col min="11" max="11" width="6.42578125" customWidth="1"/>
    <col min="12" max="12" width="6.28515625" customWidth="1"/>
    <col min="13" max="13" width="5.7109375" customWidth="1"/>
    <col min="14" max="15" width="6" customWidth="1"/>
  </cols>
  <sheetData>
    <row r="1" spans="1:19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  <c r="O1" s="47"/>
    </row>
    <row r="2" spans="1:19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185</v>
      </c>
      <c r="O2" s="48" t="s">
        <v>10</v>
      </c>
      <c r="Q2" s="219" t="s">
        <v>195</v>
      </c>
    </row>
    <row r="3" spans="1:19" ht="34.5" x14ac:dyDescent="0.25">
      <c r="A3" s="198"/>
      <c r="B3" s="104" t="s">
        <v>165</v>
      </c>
      <c r="C3" s="124"/>
      <c r="D3" s="104"/>
      <c r="E3" s="199"/>
      <c r="F3" s="83"/>
      <c r="G3" s="124"/>
      <c r="H3" s="104" t="s">
        <v>166</v>
      </c>
      <c r="I3" s="199"/>
      <c r="J3" s="104"/>
      <c r="K3" s="124"/>
      <c r="L3" s="52"/>
      <c r="M3" s="199"/>
      <c r="N3" s="199"/>
      <c r="O3" s="124"/>
      <c r="P3" t="s">
        <v>177</v>
      </c>
      <c r="Q3" t="s">
        <v>196</v>
      </c>
      <c r="S3" t="s">
        <v>191</v>
      </c>
    </row>
    <row r="4" spans="1:19" x14ac:dyDescent="0.25">
      <c r="A4" s="199">
        <v>5</v>
      </c>
      <c r="B4" s="105" t="s">
        <v>13</v>
      </c>
      <c r="C4" s="124">
        <v>0.9</v>
      </c>
      <c r="D4" s="105"/>
      <c r="E4" s="199"/>
      <c r="F4" s="132"/>
      <c r="G4" s="124"/>
      <c r="H4" s="105" t="s">
        <v>12</v>
      </c>
      <c r="I4" s="199">
        <v>0.25</v>
      </c>
      <c r="J4" s="105"/>
      <c r="K4" s="124"/>
      <c r="L4" s="52"/>
      <c r="M4" s="199"/>
      <c r="N4" s="199"/>
      <c r="O4" s="124">
        <f>C4+E4+G4+I4+K4</f>
        <v>1.1499999999999999</v>
      </c>
    </row>
    <row r="5" spans="1:19" ht="23.25" x14ac:dyDescent="0.25">
      <c r="A5" s="198"/>
      <c r="B5" s="60" t="s">
        <v>84</v>
      </c>
      <c r="C5" s="216"/>
      <c r="D5" s="60"/>
      <c r="E5" s="198"/>
      <c r="F5" s="60" t="s">
        <v>84</v>
      </c>
      <c r="G5" s="216"/>
      <c r="H5" s="60"/>
      <c r="I5" s="198"/>
      <c r="J5" s="60" t="s">
        <v>84</v>
      </c>
      <c r="K5" s="216"/>
      <c r="L5" s="60"/>
      <c r="M5" s="198"/>
      <c r="N5" s="198"/>
      <c r="O5" s="216"/>
      <c r="P5" t="s">
        <v>179</v>
      </c>
      <c r="Q5" t="s">
        <v>196</v>
      </c>
      <c r="S5" t="s">
        <v>191</v>
      </c>
    </row>
    <row r="6" spans="1:19" ht="23.25" x14ac:dyDescent="0.25">
      <c r="A6" s="200">
        <v>14.81</v>
      </c>
      <c r="B6" s="50" t="s">
        <v>85</v>
      </c>
      <c r="C6" s="121">
        <v>0.33</v>
      </c>
      <c r="D6" s="54"/>
      <c r="E6" s="204"/>
      <c r="F6" s="50" t="s">
        <v>85</v>
      </c>
      <c r="G6" s="121">
        <v>0.33</v>
      </c>
      <c r="H6" s="50"/>
      <c r="I6" s="200"/>
      <c r="J6" s="50" t="s">
        <v>86</v>
      </c>
      <c r="K6" s="121">
        <v>2.76</v>
      </c>
      <c r="L6" s="54"/>
      <c r="M6" s="200"/>
      <c r="N6" s="200"/>
      <c r="O6" s="121">
        <f>C6+E6+G6+I6+K6+M6</f>
        <v>3.42</v>
      </c>
    </row>
    <row r="7" spans="1:19" x14ac:dyDescent="0.25">
      <c r="A7" s="78"/>
      <c r="B7" s="49" t="s">
        <v>87</v>
      </c>
      <c r="C7" s="216"/>
      <c r="D7" s="49"/>
      <c r="E7" s="58"/>
      <c r="F7" s="49" t="s">
        <v>87</v>
      </c>
      <c r="G7" s="216"/>
      <c r="H7" s="49"/>
      <c r="I7" s="58"/>
      <c r="J7" s="49" t="s">
        <v>87</v>
      </c>
      <c r="K7" s="216"/>
      <c r="L7" s="49"/>
      <c r="M7" s="58"/>
      <c r="N7" s="58"/>
      <c r="O7" s="216"/>
      <c r="P7" t="s">
        <v>178</v>
      </c>
      <c r="Q7" t="s">
        <v>196</v>
      </c>
      <c r="S7" t="s">
        <v>191</v>
      </c>
    </row>
    <row r="8" spans="1:19" ht="45" x14ac:dyDescent="0.25">
      <c r="A8" s="53">
        <v>12.42</v>
      </c>
      <c r="B8" s="50" t="s">
        <v>56</v>
      </c>
      <c r="C8" s="121">
        <v>2.06</v>
      </c>
      <c r="D8" s="50"/>
      <c r="E8" s="107"/>
      <c r="F8" s="50" t="s">
        <v>65</v>
      </c>
      <c r="G8" s="218">
        <v>0.4</v>
      </c>
      <c r="H8" s="50"/>
      <c r="I8" s="107"/>
      <c r="J8" s="89" t="s">
        <v>88</v>
      </c>
      <c r="K8" s="218">
        <v>0.4</v>
      </c>
      <c r="L8" s="50"/>
      <c r="M8" s="107"/>
      <c r="N8" s="107"/>
      <c r="O8" s="121">
        <f>C8+E8+G8+I8+K8+M8</f>
        <v>2.86</v>
      </c>
    </row>
    <row r="9" spans="1:19" x14ac:dyDescent="0.25">
      <c r="A9" s="67"/>
      <c r="B9" s="6" t="s">
        <v>106</v>
      </c>
      <c r="C9" s="32"/>
      <c r="D9" s="6" t="s">
        <v>106</v>
      </c>
      <c r="E9" s="67"/>
      <c r="F9" s="6" t="s">
        <v>106</v>
      </c>
      <c r="G9" s="32"/>
      <c r="H9" s="6" t="s">
        <v>106</v>
      </c>
      <c r="I9" s="67"/>
      <c r="J9" s="6" t="s">
        <v>106</v>
      </c>
      <c r="K9" s="32"/>
      <c r="L9" s="131"/>
      <c r="M9" s="67"/>
      <c r="N9" s="67"/>
      <c r="O9" s="32"/>
      <c r="P9" t="s">
        <v>182</v>
      </c>
      <c r="Q9" t="s">
        <v>197</v>
      </c>
    </row>
    <row r="10" spans="1:19" x14ac:dyDescent="0.25">
      <c r="A10" s="68">
        <v>45</v>
      </c>
      <c r="B10" s="12"/>
      <c r="C10" s="13">
        <v>2.08</v>
      </c>
      <c r="D10" s="12"/>
      <c r="E10" s="68">
        <v>2.0699999999999998</v>
      </c>
      <c r="F10" s="14"/>
      <c r="G10" s="13">
        <v>2.08</v>
      </c>
      <c r="H10" s="12"/>
      <c r="I10" s="68">
        <v>2.0699999999999998</v>
      </c>
      <c r="J10" s="12"/>
      <c r="K10" s="13">
        <v>2.08</v>
      </c>
      <c r="L10" s="12"/>
      <c r="M10" s="68"/>
      <c r="N10" s="68"/>
      <c r="O10" s="13">
        <f>C10+E10+G10+I10+K10+M10</f>
        <v>10.38</v>
      </c>
    </row>
    <row r="11" spans="1:19" x14ac:dyDescent="0.25">
      <c r="A11" s="201"/>
      <c r="B11" s="10" t="s">
        <v>106</v>
      </c>
      <c r="C11" s="32"/>
      <c r="D11" s="10" t="s">
        <v>106</v>
      </c>
      <c r="E11" s="67"/>
      <c r="F11" s="10" t="s">
        <v>106</v>
      </c>
      <c r="G11" s="32"/>
      <c r="H11" s="10" t="s">
        <v>106</v>
      </c>
      <c r="I11" s="67"/>
      <c r="J11" s="10" t="s">
        <v>106</v>
      </c>
      <c r="K11" s="32"/>
      <c r="L11" s="10"/>
      <c r="M11" s="67"/>
      <c r="N11" s="67"/>
      <c r="O11" s="32"/>
      <c r="P11" t="s">
        <v>182</v>
      </c>
      <c r="Q11" t="s">
        <v>198</v>
      </c>
    </row>
    <row r="12" spans="1:19" x14ac:dyDescent="0.25">
      <c r="A12" s="202">
        <v>22</v>
      </c>
      <c r="B12" s="12" t="s">
        <v>117</v>
      </c>
      <c r="C12" s="13">
        <v>1.01</v>
      </c>
      <c r="D12" s="12" t="s">
        <v>117</v>
      </c>
      <c r="E12" s="68">
        <v>1.02</v>
      </c>
      <c r="F12" s="12" t="s">
        <v>117</v>
      </c>
      <c r="G12" s="13">
        <v>1.02</v>
      </c>
      <c r="H12" s="12" t="s">
        <v>117</v>
      </c>
      <c r="I12" s="68">
        <v>1.02</v>
      </c>
      <c r="J12" s="12" t="s">
        <v>117</v>
      </c>
      <c r="K12" s="13">
        <v>1.02</v>
      </c>
      <c r="L12" s="12"/>
      <c r="M12" s="68"/>
      <c r="N12" s="68"/>
      <c r="O12" s="13">
        <f>C12+E12+G12+I12+K12+M12</f>
        <v>5.09</v>
      </c>
    </row>
    <row r="13" spans="1:19" x14ac:dyDescent="0.25">
      <c r="A13" s="203"/>
      <c r="B13" s="52"/>
      <c r="C13" s="124"/>
      <c r="D13" s="52"/>
      <c r="E13" s="199"/>
      <c r="F13" s="83"/>
      <c r="G13" s="124"/>
      <c r="H13" s="52"/>
      <c r="I13" s="199"/>
      <c r="J13" s="52"/>
      <c r="K13" s="124"/>
      <c r="L13" s="52"/>
      <c r="M13" s="199"/>
      <c r="N13" s="199"/>
      <c r="O13" s="124"/>
    </row>
    <row r="14" spans="1:19" x14ac:dyDescent="0.25">
      <c r="A14" s="135">
        <f>SUM(A3:A13)</f>
        <v>99.23</v>
      </c>
      <c r="B14" s="53" t="s">
        <v>10</v>
      </c>
      <c r="C14" s="217">
        <f>SUM(C3:C13)</f>
        <v>6.38</v>
      </c>
      <c r="D14" s="81"/>
      <c r="E14" s="135">
        <f>SUM(E3:E13)</f>
        <v>3.09</v>
      </c>
      <c r="F14" s="109"/>
      <c r="G14" s="217">
        <f>SUM(G3:G13)</f>
        <v>3.83</v>
      </c>
      <c r="H14" s="53"/>
      <c r="I14" s="135">
        <f>SUM(I3:I13)</f>
        <v>3.34</v>
      </c>
      <c r="J14" s="53"/>
      <c r="K14" s="217">
        <f>SUM(K3:K13)</f>
        <v>6.26</v>
      </c>
      <c r="L14" s="81"/>
      <c r="M14" s="135">
        <f>SUM(M3:M13)</f>
        <v>0</v>
      </c>
      <c r="N14" s="135">
        <f>SUM(N3:N13)</f>
        <v>0</v>
      </c>
      <c r="O14" s="217">
        <f>SUM(O3:O13)</f>
        <v>22.900000000000002</v>
      </c>
    </row>
    <row r="15" spans="1:19" x14ac:dyDescent="0.25">
      <c r="A15" s="47"/>
      <c r="B15" s="47"/>
      <c r="C15" s="47"/>
      <c r="D15" s="110"/>
      <c r="E15" s="47"/>
      <c r="F15" s="75"/>
      <c r="G15" s="47"/>
      <c r="H15" s="47"/>
      <c r="I15" s="47"/>
      <c r="J15" s="100"/>
      <c r="K15" s="47"/>
      <c r="L15" s="47"/>
      <c r="M15" s="47"/>
      <c r="N15" s="47"/>
      <c r="O15" s="47"/>
    </row>
    <row r="16" spans="1:19" x14ac:dyDescent="0.25">
      <c r="A16" s="47"/>
      <c r="B16" s="47"/>
      <c r="C16" s="47"/>
      <c r="D16" s="111"/>
      <c r="E16" s="47"/>
      <c r="F16" s="75"/>
      <c r="G16" s="47"/>
      <c r="H16" s="47" t="s">
        <v>15</v>
      </c>
      <c r="I16" s="47"/>
      <c r="J16" s="100"/>
      <c r="K16" s="101">
        <f>O14*4.33</f>
        <v>99.157000000000011</v>
      </c>
      <c r="L16" s="101"/>
      <c r="M16" s="101"/>
      <c r="N16" s="101"/>
      <c r="O16" s="47"/>
    </row>
    <row r="17" spans="1:15" x14ac:dyDescent="0.25">
      <c r="A17" s="47"/>
      <c r="B17" s="47" t="s">
        <v>16</v>
      </c>
      <c r="C17" s="47"/>
      <c r="D17" s="111"/>
      <c r="E17" s="129"/>
      <c r="F17" s="128">
        <v>44585</v>
      </c>
      <c r="G17" s="47"/>
      <c r="H17" s="47"/>
      <c r="I17" s="112"/>
      <c r="J17" s="136"/>
      <c r="K17" s="47"/>
      <c r="L17" s="47"/>
      <c r="M17" s="47"/>
      <c r="N17" s="47"/>
      <c r="O17" s="47"/>
    </row>
    <row r="18" spans="1:15" x14ac:dyDescent="0.25">
      <c r="A18" s="47"/>
      <c r="B18" s="47" t="s">
        <v>90</v>
      </c>
      <c r="C18" s="47"/>
      <c r="D18" s="113"/>
      <c r="E18" s="111"/>
      <c r="F18" s="75"/>
      <c r="G18" s="47"/>
      <c r="H18" s="47"/>
      <c r="I18" s="47"/>
      <c r="J18" s="47"/>
      <c r="K18" s="47"/>
      <c r="L18" s="47"/>
      <c r="M18" s="47"/>
      <c r="N18" s="47"/>
      <c r="O18" s="47"/>
    </row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J13"/>
    </sheetView>
  </sheetViews>
  <sheetFormatPr baseColWidth="10" defaultRowHeight="15" x14ac:dyDescent="0.25"/>
  <cols>
    <col min="3" max="3" width="8.710937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44656</v>
      </c>
      <c r="B4" s="177"/>
      <c r="C4" s="178"/>
      <c r="D4" s="177" t="s">
        <v>169</v>
      </c>
      <c r="E4" s="179">
        <v>3.7</v>
      </c>
      <c r="F4" s="177"/>
      <c r="G4" s="184"/>
      <c r="H4" s="180"/>
      <c r="I4" s="185"/>
      <c r="J4" s="186"/>
      <c r="K4" s="178"/>
      <c r="L4" s="18"/>
      <c r="M4" s="189"/>
      <c r="N4" s="183">
        <v>3.7</v>
      </c>
    </row>
    <row r="5" spans="1:14" ht="24.75" x14ac:dyDescent="0.25">
      <c r="A5" s="212">
        <v>44658</v>
      </c>
      <c r="B5" s="18"/>
      <c r="C5" s="21"/>
      <c r="D5" s="18"/>
      <c r="E5" s="213"/>
      <c r="F5" s="18"/>
      <c r="G5" s="164"/>
      <c r="H5" s="151" t="s">
        <v>169</v>
      </c>
      <c r="I5" s="165">
        <v>3</v>
      </c>
      <c r="J5" s="170"/>
      <c r="K5" s="21"/>
      <c r="L5" s="18"/>
      <c r="M5" s="214"/>
      <c r="N5" s="13">
        <v>3</v>
      </c>
    </row>
    <row r="6" spans="1:14" ht="24.75" x14ac:dyDescent="0.25">
      <c r="A6" s="212">
        <v>44663</v>
      </c>
      <c r="B6" s="18"/>
      <c r="C6" s="21"/>
      <c r="D6" s="18" t="s">
        <v>169</v>
      </c>
      <c r="E6" s="213">
        <v>3</v>
      </c>
      <c r="F6" s="18"/>
      <c r="G6" s="164"/>
      <c r="H6" s="151"/>
      <c r="I6" s="165"/>
      <c r="J6" s="170"/>
      <c r="K6" s="21"/>
      <c r="L6" s="18"/>
      <c r="M6" s="214"/>
      <c r="N6" s="13">
        <v>3</v>
      </c>
    </row>
    <row r="7" spans="1:14" ht="24.75" x14ac:dyDescent="0.25">
      <c r="A7" s="212">
        <v>44670</v>
      </c>
      <c r="B7" s="18"/>
      <c r="C7" s="21"/>
      <c r="D7" s="18" t="s">
        <v>169</v>
      </c>
      <c r="E7" s="213">
        <v>3.5</v>
      </c>
      <c r="F7" s="18"/>
      <c r="G7" s="164"/>
      <c r="H7" s="151"/>
      <c r="I7" s="165"/>
      <c r="J7" s="170"/>
      <c r="K7" s="21"/>
      <c r="L7" s="18"/>
      <c r="M7" s="214"/>
      <c r="N7" s="13">
        <v>3.5</v>
      </c>
    </row>
    <row r="8" spans="1:14" ht="24.75" x14ac:dyDescent="0.25">
      <c r="A8" s="212">
        <v>44674</v>
      </c>
      <c r="B8" s="18"/>
      <c r="C8" s="21"/>
      <c r="D8" s="18"/>
      <c r="E8" s="213"/>
      <c r="F8" s="18"/>
      <c r="G8" s="164"/>
      <c r="H8" s="151"/>
      <c r="I8" s="165"/>
      <c r="J8" s="170"/>
      <c r="K8" s="21"/>
      <c r="L8" s="18" t="s">
        <v>169</v>
      </c>
      <c r="M8" s="214">
        <v>3.5</v>
      </c>
      <c r="N8" s="13">
        <v>3.5</v>
      </c>
    </row>
    <row r="9" spans="1:14" ht="24.75" x14ac:dyDescent="0.25">
      <c r="A9" s="212">
        <v>44677</v>
      </c>
      <c r="B9" s="18"/>
      <c r="C9" s="21"/>
      <c r="D9" s="18" t="s">
        <v>169</v>
      </c>
      <c r="E9" s="213">
        <v>3</v>
      </c>
      <c r="F9" s="18"/>
      <c r="G9" s="164"/>
      <c r="H9" s="151"/>
      <c r="I9" s="165"/>
      <c r="J9" s="170"/>
      <c r="K9" s="21"/>
      <c r="L9" s="18"/>
      <c r="M9" s="214"/>
      <c r="N9" s="13">
        <v>3</v>
      </c>
    </row>
    <row r="10" spans="1:14" ht="24.75" x14ac:dyDescent="0.25">
      <c r="A10" s="212">
        <v>44679</v>
      </c>
      <c r="B10" s="18"/>
      <c r="C10" s="21"/>
      <c r="D10" s="18"/>
      <c r="E10" s="213"/>
      <c r="F10" s="18"/>
      <c r="G10" s="164"/>
      <c r="H10" s="151" t="s">
        <v>169</v>
      </c>
      <c r="I10" s="165">
        <v>3</v>
      </c>
      <c r="J10" s="170"/>
      <c r="K10" s="21"/>
      <c r="L10" s="18"/>
      <c r="M10" s="214"/>
      <c r="N10" s="13">
        <v>3</v>
      </c>
    </row>
    <row r="11" spans="1:14" x14ac:dyDescent="0.25">
      <c r="A11" s="212"/>
      <c r="B11" s="18"/>
      <c r="C11" s="21"/>
      <c r="D11" s="18"/>
      <c r="E11" s="213"/>
      <c r="F11" s="18"/>
      <c r="G11" s="164"/>
      <c r="H11" s="151"/>
      <c r="I11" s="165"/>
      <c r="J11" s="170"/>
      <c r="K11" s="21"/>
      <c r="L11" s="18"/>
      <c r="M11" s="214"/>
      <c r="N11" s="13"/>
    </row>
    <row r="12" spans="1:14" ht="15.75" thickBot="1" x14ac:dyDescent="0.3">
      <c r="A12" s="212"/>
      <c r="B12" s="18"/>
      <c r="C12" s="21"/>
      <c r="D12" s="18"/>
      <c r="E12" s="213"/>
      <c r="F12" s="18"/>
      <c r="G12" s="164"/>
      <c r="H12" s="151"/>
      <c r="I12" s="165"/>
      <c r="J12" s="170"/>
      <c r="K12" s="21"/>
      <c r="L12" s="18"/>
      <c r="M12" s="214"/>
      <c r="N12" s="13"/>
    </row>
    <row r="13" spans="1:14" ht="15.75" thickBot="1" x14ac:dyDescent="0.3">
      <c r="A13" s="166" t="s">
        <v>138</v>
      </c>
      <c r="B13" s="167"/>
      <c r="C13" s="168">
        <f>SUM(C4:C12)</f>
        <v>0</v>
      </c>
      <c r="D13" s="167"/>
      <c r="E13" s="173">
        <f>SUM(E4:E12)</f>
        <v>13.2</v>
      </c>
      <c r="F13" s="167"/>
      <c r="G13" s="168">
        <f>SUM(G4:G12)</f>
        <v>0</v>
      </c>
      <c r="H13" s="154"/>
      <c r="I13" s="171">
        <f>SUM(I4:I12)</f>
        <v>6</v>
      </c>
      <c r="J13" s="167"/>
      <c r="K13" s="168">
        <f>SUM(K4:K12)</f>
        <v>0</v>
      </c>
      <c r="L13" s="167"/>
      <c r="M13" s="168">
        <f>SUM(M4:M12)</f>
        <v>3.5</v>
      </c>
      <c r="N13" s="167">
        <f>SUM(N4:N12)</f>
        <v>22.7</v>
      </c>
    </row>
    <row r="17" spans="2:6" x14ac:dyDescent="0.25">
      <c r="B17" s="47" t="s">
        <v>16</v>
      </c>
      <c r="E17" s="157"/>
      <c r="F17" s="158" t="s">
        <v>194</v>
      </c>
    </row>
    <row r="18" spans="2:6" x14ac:dyDescent="0.25">
      <c r="B18" t="s">
        <v>18</v>
      </c>
      <c r="D18" t="str">
        <f>B1</f>
        <v xml:space="preserve">Mª DEL MAR ANDUJAR GONZALEZ </v>
      </c>
    </row>
    <row r="19" spans="2:6" x14ac:dyDescent="0.25">
      <c r="B19" t="s">
        <v>17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5"/>
  <cols>
    <col min="2" max="2" width="6.28515625" customWidth="1"/>
    <col min="3" max="3" width="6.140625" customWidth="1"/>
    <col min="4" max="4" width="9.28515625" customWidth="1"/>
    <col min="5" max="5" width="7.5703125" customWidth="1"/>
    <col min="7" max="7" width="7.28515625" customWidth="1"/>
    <col min="9" max="9" width="6.7109375" customWidth="1"/>
    <col min="10" max="10" width="7.85546875" customWidth="1"/>
    <col min="11" max="11" width="6.5703125" customWidth="1"/>
    <col min="12" max="12" width="9.28515625" customWidth="1"/>
    <col min="13" max="13" width="7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44629</v>
      </c>
      <c r="B4" s="177"/>
      <c r="C4" s="178"/>
      <c r="D4" s="177"/>
      <c r="E4" s="179"/>
      <c r="F4" s="177" t="s">
        <v>169</v>
      </c>
      <c r="G4" s="184">
        <v>3.47</v>
      </c>
      <c r="H4" s="180"/>
      <c r="I4" s="185"/>
      <c r="J4" s="186"/>
      <c r="K4" s="178"/>
      <c r="L4" s="18"/>
      <c r="M4" s="189"/>
      <c r="N4" s="183">
        <f>G4</f>
        <v>3.47</v>
      </c>
    </row>
    <row r="5" spans="1:14" ht="24.75" x14ac:dyDescent="0.25">
      <c r="A5" s="212">
        <v>44630</v>
      </c>
      <c r="B5" s="18"/>
      <c r="C5" s="21"/>
      <c r="D5" s="18"/>
      <c r="E5" s="213"/>
      <c r="F5" s="18"/>
      <c r="G5" s="164"/>
      <c r="H5" s="151" t="s">
        <v>169</v>
      </c>
      <c r="I5" s="165">
        <v>3</v>
      </c>
      <c r="J5" s="170"/>
      <c r="K5" s="21"/>
      <c r="L5" s="18"/>
      <c r="M5" s="214"/>
      <c r="N5" s="13">
        <f>I5</f>
        <v>3</v>
      </c>
    </row>
    <row r="6" spans="1:14" ht="24.75" x14ac:dyDescent="0.25">
      <c r="A6" s="212">
        <v>44632</v>
      </c>
      <c r="B6" s="18"/>
      <c r="C6" s="21"/>
      <c r="D6" s="18"/>
      <c r="E6" s="213"/>
      <c r="F6" s="18"/>
      <c r="G6" s="164"/>
      <c r="H6" s="151"/>
      <c r="I6" s="165"/>
      <c r="J6" s="170"/>
      <c r="K6" s="21"/>
      <c r="L6" s="18" t="s">
        <v>169</v>
      </c>
      <c r="M6" s="214">
        <v>5</v>
      </c>
      <c r="N6" s="13">
        <f>M6</f>
        <v>5</v>
      </c>
    </row>
    <row r="7" spans="1:14" ht="24.75" x14ac:dyDescent="0.25">
      <c r="A7" s="212">
        <v>44636</v>
      </c>
      <c r="B7" s="18"/>
      <c r="C7" s="21"/>
      <c r="D7" s="18"/>
      <c r="E7" s="213"/>
      <c r="F7" s="18" t="s">
        <v>169</v>
      </c>
      <c r="G7" s="164">
        <v>2</v>
      </c>
      <c r="H7" s="151"/>
      <c r="I7" s="165"/>
      <c r="J7" s="170"/>
      <c r="K7" s="21"/>
      <c r="L7" s="18"/>
      <c r="M7" s="214"/>
      <c r="N7" s="13">
        <f>G7</f>
        <v>2</v>
      </c>
    </row>
    <row r="8" spans="1:14" ht="24.75" x14ac:dyDescent="0.25">
      <c r="A8" s="212">
        <v>44639</v>
      </c>
      <c r="B8" s="18"/>
      <c r="C8" s="21"/>
      <c r="D8" s="18"/>
      <c r="E8" s="213"/>
      <c r="F8" s="18"/>
      <c r="G8" s="164"/>
      <c r="H8" s="151"/>
      <c r="I8" s="165"/>
      <c r="J8" s="170"/>
      <c r="K8" s="21"/>
      <c r="L8" s="18" t="s">
        <v>169</v>
      </c>
      <c r="M8" s="214">
        <v>5</v>
      </c>
      <c r="N8" s="13">
        <f>M8</f>
        <v>5</v>
      </c>
    </row>
    <row r="9" spans="1:14" ht="24.75" x14ac:dyDescent="0.25">
      <c r="A9" s="212">
        <v>44644</v>
      </c>
      <c r="B9" s="18"/>
      <c r="C9" s="21"/>
      <c r="D9" s="18"/>
      <c r="E9" s="213"/>
      <c r="F9" s="18"/>
      <c r="G9" s="164"/>
      <c r="H9" s="151" t="s">
        <v>169</v>
      </c>
      <c r="I9" s="165">
        <v>2</v>
      </c>
      <c r="J9" s="170"/>
      <c r="K9" s="21"/>
      <c r="L9" s="18"/>
      <c r="M9" s="214"/>
      <c r="N9" s="13">
        <f>I9</f>
        <v>2</v>
      </c>
    </row>
    <row r="10" spans="1:14" ht="24.75" x14ac:dyDescent="0.25">
      <c r="A10" s="212">
        <v>44646</v>
      </c>
      <c r="B10" s="18"/>
      <c r="C10" s="21"/>
      <c r="D10" s="18"/>
      <c r="E10" s="213"/>
      <c r="F10" s="18"/>
      <c r="G10" s="164"/>
      <c r="H10" s="151"/>
      <c r="I10" s="165"/>
      <c r="J10" s="170"/>
      <c r="K10" s="21"/>
      <c r="L10" s="18" t="s">
        <v>169</v>
      </c>
      <c r="M10" s="214">
        <v>2</v>
      </c>
      <c r="N10" s="13">
        <v>2</v>
      </c>
    </row>
    <row r="11" spans="1:14" ht="24.75" x14ac:dyDescent="0.25">
      <c r="A11" s="212">
        <v>44648</v>
      </c>
      <c r="B11" s="18"/>
      <c r="C11" s="21"/>
      <c r="D11" s="18" t="s">
        <v>169</v>
      </c>
      <c r="E11" s="213">
        <v>3</v>
      </c>
      <c r="F11" s="18"/>
      <c r="G11" s="164"/>
      <c r="H11" s="151"/>
      <c r="I11" s="165"/>
      <c r="J11" s="170"/>
      <c r="K11" s="21"/>
      <c r="L11" s="18"/>
      <c r="M11" s="214"/>
      <c r="N11" s="13">
        <f>E11</f>
        <v>3</v>
      </c>
    </row>
    <row r="12" spans="1:14" ht="25.5" thickBot="1" x14ac:dyDescent="0.3">
      <c r="A12" s="212">
        <v>44651</v>
      </c>
      <c r="B12" s="18"/>
      <c r="C12" s="21"/>
      <c r="D12" s="18"/>
      <c r="E12" s="213"/>
      <c r="F12" s="18" t="s">
        <v>169</v>
      </c>
      <c r="G12" s="164">
        <v>2</v>
      </c>
      <c r="H12" s="151"/>
      <c r="I12" s="165"/>
      <c r="J12" s="170"/>
      <c r="K12" s="21"/>
      <c r="L12" s="18"/>
      <c r="M12" s="214"/>
      <c r="N12" s="13">
        <f>G12</f>
        <v>2</v>
      </c>
    </row>
    <row r="13" spans="1:14" ht="15.75" thickBot="1" x14ac:dyDescent="0.3">
      <c r="A13" s="166" t="s">
        <v>138</v>
      </c>
      <c r="B13" s="167"/>
      <c r="C13" s="168">
        <f>SUM(C4:C12)</f>
        <v>0</v>
      </c>
      <c r="D13" s="167"/>
      <c r="E13" s="173">
        <f>SUM(E4:E12)</f>
        <v>3</v>
      </c>
      <c r="F13" s="167"/>
      <c r="G13" s="168">
        <f>SUM(G4:G12)</f>
        <v>7.4700000000000006</v>
      </c>
      <c r="H13" s="154"/>
      <c r="I13" s="171">
        <f>SUM(I4:I12)</f>
        <v>5</v>
      </c>
      <c r="J13" s="167"/>
      <c r="K13" s="168">
        <f>SUM(K4:K12)</f>
        <v>0</v>
      </c>
      <c r="L13" s="167"/>
      <c r="M13" s="168">
        <f>SUM(M4:M12)</f>
        <v>12</v>
      </c>
      <c r="N13" s="167">
        <f>SUM(N4:N12)</f>
        <v>27.47</v>
      </c>
    </row>
    <row r="17" spans="2:6" x14ac:dyDescent="0.25">
      <c r="B17" s="47" t="s">
        <v>16</v>
      </c>
      <c r="E17" s="157"/>
      <c r="F17" s="158" t="s">
        <v>193</v>
      </c>
    </row>
    <row r="18" spans="2:6" x14ac:dyDescent="0.25">
      <c r="B18" t="s">
        <v>18</v>
      </c>
      <c r="D18" t="str">
        <f>B1</f>
        <v xml:space="preserve">Mª DEL MAR ANDUJAR GONZALEZ </v>
      </c>
    </row>
    <row r="19" spans="2:6" x14ac:dyDescent="0.25">
      <c r="B19" t="s">
        <v>17</v>
      </c>
    </row>
  </sheetData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2" max="2" width="7.85546875" customWidth="1"/>
    <col min="3" max="3" width="7.7109375" customWidth="1"/>
    <col min="4" max="4" width="8.28515625" customWidth="1"/>
    <col min="5" max="5" width="7" customWidth="1"/>
    <col min="7" max="7" width="9" customWidth="1"/>
    <col min="9" max="9" width="8.28515625" customWidth="1"/>
    <col min="10" max="10" width="8.140625" customWidth="1"/>
    <col min="11" max="11" width="7.140625" customWidth="1"/>
    <col min="13" max="13" width="7.85546875" customWidth="1"/>
    <col min="14" max="14" width="8.4257812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44594</v>
      </c>
      <c r="B4" s="177"/>
      <c r="C4" s="178"/>
      <c r="D4" s="177"/>
      <c r="E4" s="179"/>
      <c r="F4" s="177" t="s">
        <v>169</v>
      </c>
      <c r="G4" s="184">
        <v>3.25</v>
      </c>
      <c r="H4" s="180"/>
      <c r="I4" s="185"/>
      <c r="J4" s="186"/>
      <c r="K4" s="178"/>
      <c r="L4" s="18"/>
      <c r="M4" s="189"/>
      <c r="N4" s="183"/>
    </row>
    <row r="5" spans="1:14" ht="24.75" x14ac:dyDescent="0.25">
      <c r="A5" s="212">
        <v>44595</v>
      </c>
      <c r="B5" s="18"/>
      <c r="C5" s="21"/>
      <c r="D5" s="18"/>
      <c r="E5" s="213"/>
      <c r="F5" s="18"/>
      <c r="G5" s="164"/>
      <c r="H5" s="151" t="s">
        <v>169</v>
      </c>
      <c r="I5" s="165">
        <v>3</v>
      </c>
      <c r="J5" s="170"/>
      <c r="K5" s="21"/>
      <c r="L5" s="18"/>
      <c r="M5" s="214"/>
      <c r="N5" s="13"/>
    </row>
    <row r="6" spans="1:14" ht="24.75" x14ac:dyDescent="0.25">
      <c r="A6" s="212">
        <v>44602</v>
      </c>
      <c r="B6" s="18"/>
      <c r="C6" s="21"/>
      <c r="D6" s="18"/>
      <c r="E6" s="213"/>
      <c r="F6" s="18"/>
      <c r="G6" s="164"/>
      <c r="H6" s="151" t="s">
        <v>169</v>
      </c>
      <c r="I6" s="165">
        <v>3</v>
      </c>
      <c r="J6" s="170"/>
      <c r="K6" s="21"/>
      <c r="L6" s="18"/>
      <c r="M6" s="214"/>
      <c r="N6" s="13"/>
    </row>
    <row r="7" spans="1:14" ht="24.75" x14ac:dyDescent="0.25">
      <c r="A7" s="212">
        <v>44604</v>
      </c>
      <c r="B7" s="18"/>
      <c r="C7" s="21"/>
      <c r="D7" s="18"/>
      <c r="E7" s="213"/>
      <c r="F7" s="18"/>
      <c r="G7" s="164"/>
      <c r="H7" s="151"/>
      <c r="I7" s="165"/>
      <c r="J7" s="170"/>
      <c r="K7" s="21"/>
      <c r="L7" s="18" t="s">
        <v>169</v>
      </c>
      <c r="M7" s="214">
        <v>5</v>
      </c>
      <c r="N7" s="13"/>
    </row>
    <row r="8" spans="1:14" ht="24.75" x14ac:dyDescent="0.25">
      <c r="A8" s="212">
        <v>44611</v>
      </c>
      <c r="B8" s="18"/>
      <c r="C8" s="21"/>
      <c r="D8" s="18"/>
      <c r="E8" s="213"/>
      <c r="F8" s="18"/>
      <c r="G8" s="164"/>
      <c r="H8" s="151"/>
      <c r="I8" s="165"/>
      <c r="J8" s="170"/>
      <c r="K8" s="21"/>
      <c r="L8" s="18" t="s">
        <v>169</v>
      </c>
      <c r="M8" s="214">
        <v>5</v>
      </c>
      <c r="N8" s="13"/>
    </row>
    <row r="9" spans="1:14" ht="25.5" thickBot="1" x14ac:dyDescent="0.3">
      <c r="A9" s="212">
        <v>44618</v>
      </c>
      <c r="B9" s="18"/>
      <c r="C9" s="21"/>
      <c r="D9" s="18"/>
      <c r="E9" s="213"/>
      <c r="F9" s="18"/>
      <c r="G9" s="164"/>
      <c r="H9" s="151"/>
      <c r="I9" s="165"/>
      <c r="J9" s="170"/>
      <c r="K9" s="21"/>
      <c r="L9" s="18" t="s">
        <v>169</v>
      </c>
      <c r="M9" s="214">
        <v>3.45</v>
      </c>
      <c r="N9" s="13"/>
    </row>
    <row r="10" spans="1:14" ht="15.75" thickBot="1" x14ac:dyDescent="0.3">
      <c r="A10" s="166" t="s">
        <v>138</v>
      </c>
      <c r="B10" s="167"/>
      <c r="C10" s="168">
        <f>SUM(C4:C9)</f>
        <v>0</v>
      </c>
      <c r="D10" s="167"/>
      <c r="E10" s="173">
        <f>SUM(E4:E9)</f>
        <v>0</v>
      </c>
      <c r="F10" s="167"/>
      <c r="G10" s="168">
        <f>SUM(G4:G9)</f>
        <v>3.25</v>
      </c>
      <c r="H10" s="154"/>
      <c r="I10" s="171">
        <f>SUM(I4:I9)</f>
        <v>6</v>
      </c>
      <c r="J10" s="167"/>
      <c r="K10" s="168">
        <f>SUM(K4:K9)</f>
        <v>0</v>
      </c>
      <c r="L10" s="167"/>
      <c r="M10" s="168">
        <f>SUM(M4:M9)</f>
        <v>13.45</v>
      </c>
      <c r="N10" s="167">
        <f>C10+E10+G10+I10+K10+M10</f>
        <v>22.7</v>
      </c>
    </row>
    <row r="14" spans="1:14" x14ac:dyDescent="0.25">
      <c r="B14" s="47" t="s">
        <v>16</v>
      </c>
      <c r="E14" s="157"/>
      <c r="F14" s="158" t="s">
        <v>192</v>
      </c>
    </row>
    <row r="15" spans="1:14" x14ac:dyDescent="0.25">
      <c r="B15" t="s">
        <v>18</v>
      </c>
      <c r="D15" t="str">
        <f>B1</f>
        <v xml:space="preserve">Mª DEL MAR ANDUJAR GONZALEZ </v>
      </c>
    </row>
    <row r="16" spans="1:14" x14ac:dyDescent="0.25">
      <c r="B16" t="s">
        <v>17</v>
      </c>
    </row>
  </sheetData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2" max="2" width="7.5703125" customWidth="1"/>
    <col min="3" max="3" width="7.85546875" customWidth="1"/>
    <col min="4" max="4" width="8" customWidth="1"/>
    <col min="5" max="5" width="7.7109375" customWidth="1"/>
    <col min="7" max="7" width="7.28515625" customWidth="1"/>
    <col min="8" max="8" width="8.140625" customWidth="1"/>
    <col min="9" max="9" width="5" customWidth="1"/>
    <col min="11" max="11" width="6.7109375" customWidth="1"/>
    <col min="13" max="13" width="8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44569</v>
      </c>
      <c r="B4" s="177"/>
      <c r="C4" s="178"/>
      <c r="D4" s="177"/>
      <c r="E4" s="179"/>
      <c r="F4" s="177"/>
      <c r="G4" s="184"/>
      <c r="H4" s="180"/>
      <c r="I4" s="185"/>
      <c r="J4" s="186"/>
      <c r="K4" s="178"/>
      <c r="L4" s="18" t="s">
        <v>169</v>
      </c>
      <c r="M4" s="189">
        <v>4.3600000000000003</v>
      </c>
      <c r="N4" s="183"/>
    </row>
    <row r="5" spans="1:14" ht="24.75" x14ac:dyDescent="0.25">
      <c r="A5" s="212">
        <v>44576</v>
      </c>
      <c r="B5" s="18"/>
      <c r="C5" s="21"/>
      <c r="D5" s="18"/>
      <c r="E5" s="213"/>
      <c r="F5" s="18"/>
      <c r="G5" s="164"/>
      <c r="H5" s="151"/>
      <c r="I5" s="165"/>
      <c r="J5" s="170"/>
      <c r="K5" s="21"/>
      <c r="L5" s="18" t="s">
        <v>169</v>
      </c>
      <c r="M5" s="214">
        <v>5</v>
      </c>
      <c r="N5" s="13"/>
    </row>
    <row r="6" spans="1:14" ht="25.5" thickBot="1" x14ac:dyDescent="0.3">
      <c r="A6" s="212">
        <v>44590</v>
      </c>
      <c r="B6" s="206"/>
      <c r="C6" s="207"/>
      <c r="D6" s="206"/>
      <c r="E6" s="208"/>
      <c r="F6" s="206"/>
      <c r="G6" s="209"/>
      <c r="H6" s="151"/>
      <c r="I6" s="165"/>
      <c r="J6" s="210"/>
      <c r="K6" s="207"/>
      <c r="L6" s="18" t="s">
        <v>169</v>
      </c>
      <c r="M6" s="211">
        <v>5</v>
      </c>
      <c r="N6" s="183"/>
    </row>
    <row r="7" spans="1:14" ht="15.75" thickBot="1" x14ac:dyDescent="0.3">
      <c r="A7" s="166" t="s">
        <v>138</v>
      </c>
      <c r="B7" s="167"/>
      <c r="C7" s="168">
        <f>SUM(C4:C6)</f>
        <v>0</v>
      </c>
      <c r="D7" s="167"/>
      <c r="E7" s="173">
        <f>SUM(E4:E6)</f>
        <v>0</v>
      </c>
      <c r="F7" s="167"/>
      <c r="G7" s="168">
        <f>SUM(G4:G6)</f>
        <v>0</v>
      </c>
      <c r="H7" s="154"/>
      <c r="I7" s="171">
        <f>SUM(I4:I6)</f>
        <v>0</v>
      </c>
      <c r="J7" s="167"/>
      <c r="K7" s="168">
        <f>SUM(K4:K6)</f>
        <v>0</v>
      </c>
      <c r="L7" s="167"/>
      <c r="M7" s="168">
        <f>SUM(M4:M6)</f>
        <v>14.36</v>
      </c>
      <c r="N7" s="167">
        <f>C7+E7+G7+I7+K7+M7</f>
        <v>14.36</v>
      </c>
    </row>
    <row r="11" spans="1:14" x14ac:dyDescent="0.25">
      <c r="B11" s="47" t="s">
        <v>16</v>
      </c>
      <c r="E11" s="157"/>
      <c r="F11" s="158" t="s">
        <v>190</v>
      </c>
    </row>
    <row r="12" spans="1:14" x14ac:dyDescent="0.25">
      <c r="B12" t="s">
        <v>18</v>
      </c>
      <c r="D12" t="str">
        <f>B1</f>
        <v xml:space="preserve">Mª DEL MAR ANDUJAR GONZALEZ </v>
      </c>
    </row>
    <row r="13" spans="1:14" x14ac:dyDescent="0.25">
      <c r="B13" t="s">
        <v>17</v>
      </c>
    </row>
  </sheetData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4" workbookViewId="0">
      <selection sqref="A1:Q24"/>
    </sheetView>
  </sheetViews>
  <sheetFormatPr baseColWidth="10" defaultRowHeight="15" x14ac:dyDescent="0.25"/>
  <cols>
    <col min="1" max="1" width="7" customWidth="1"/>
    <col min="2" max="2" width="16.140625" customWidth="1"/>
    <col min="3" max="3" width="6.42578125" customWidth="1"/>
    <col min="4" max="4" width="13.28515625" customWidth="1"/>
    <col min="5" max="5" width="6.28515625" customWidth="1"/>
    <col min="6" max="6" width="15.42578125" customWidth="1"/>
    <col min="7" max="7" width="5" customWidth="1"/>
    <col min="8" max="8" width="14.28515625" customWidth="1"/>
    <col min="9" max="9" width="6.28515625" customWidth="1"/>
    <col min="10" max="10" width="15" customWidth="1"/>
    <col min="11" max="11" width="7" customWidth="1"/>
    <col min="12" max="12" width="7.85546875" customWidth="1"/>
    <col min="13" max="13" width="4.5703125" customWidth="1"/>
    <col min="14" max="14" width="5.140625" customWidth="1"/>
    <col min="15" max="15" width="6.140625" customWidth="1"/>
  </cols>
  <sheetData>
    <row r="1" spans="1:16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  <c r="O1" s="47"/>
    </row>
    <row r="2" spans="1:16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185</v>
      </c>
      <c r="O2" s="48" t="s">
        <v>10</v>
      </c>
    </row>
    <row r="3" spans="1:16" ht="25.5" customHeight="1" x14ac:dyDescent="0.25">
      <c r="A3" s="198"/>
      <c r="B3" s="104" t="s">
        <v>165</v>
      </c>
      <c r="C3" s="199"/>
      <c r="D3" s="104"/>
      <c r="E3" s="199"/>
      <c r="F3" s="83"/>
      <c r="G3" s="199"/>
      <c r="H3" s="104" t="s">
        <v>166</v>
      </c>
      <c r="I3" s="199"/>
      <c r="J3" s="104"/>
      <c r="K3" s="199"/>
      <c r="L3" s="52"/>
      <c r="M3" s="199"/>
      <c r="N3" s="199"/>
      <c r="O3" s="199"/>
      <c r="P3" t="s">
        <v>177</v>
      </c>
    </row>
    <row r="4" spans="1:16" x14ac:dyDescent="0.25">
      <c r="A4" s="199">
        <v>5</v>
      </c>
      <c r="B4" s="105" t="s">
        <v>13</v>
      </c>
      <c r="C4" s="199">
        <v>0.9</v>
      </c>
      <c r="D4" s="105"/>
      <c r="E4" s="199"/>
      <c r="F4" s="132"/>
      <c r="G4" s="199"/>
      <c r="H4" s="105" t="s">
        <v>12</v>
      </c>
      <c r="I4" s="199">
        <v>0.25</v>
      </c>
      <c r="J4" s="105"/>
      <c r="K4" s="199"/>
      <c r="L4" s="52"/>
      <c r="M4" s="199"/>
      <c r="N4" s="199"/>
      <c r="O4" s="199">
        <f>C4+E4+G4+I4+K4</f>
        <v>1.1499999999999999</v>
      </c>
    </row>
    <row r="5" spans="1:16" ht="23.25" x14ac:dyDescent="0.25">
      <c r="A5" s="198"/>
      <c r="B5" s="60" t="s">
        <v>84</v>
      </c>
      <c r="C5" s="198"/>
      <c r="D5" s="60"/>
      <c r="E5" s="198"/>
      <c r="F5" s="60" t="s">
        <v>84</v>
      </c>
      <c r="G5" s="198"/>
      <c r="H5" s="60"/>
      <c r="I5" s="198"/>
      <c r="J5" s="60" t="s">
        <v>84</v>
      </c>
      <c r="K5" s="198"/>
      <c r="L5" s="60"/>
      <c r="M5" s="198"/>
      <c r="N5" s="198"/>
      <c r="O5" s="198"/>
      <c r="P5" t="s">
        <v>179</v>
      </c>
    </row>
    <row r="6" spans="1:16" ht="23.25" x14ac:dyDescent="0.25">
      <c r="A6" s="200">
        <v>14.81</v>
      </c>
      <c r="B6" s="50" t="s">
        <v>85</v>
      </c>
      <c r="C6" s="200">
        <v>0.33</v>
      </c>
      <c r="D6" s="54"/>
      <c r="E6" s="204"/>
      <c r="F6" s="50" t="s">
        <v>85</v>
      </c>
      <c r="G6" s="200">
        <v>0.33</v>
      </c>
      <c r="H6" s="50"/>
      <c r="I6" s="200"/>
      <c r="J6" s="50" t="s">
        <v>86</v>
      </c>
      <c r="K6" s="200">
        <v>2.76</v>
      </c>
      <c r="L6" s="54"/>
      <c r="M6" s="200"/>
      <c r="N6" s="200"/>
      <c r="O6" s="200">
        <f>C6+E6+G6+I6+K6+M6</f>
        <v>3.42</v>
      </c>
    </row>
    <row r="7" spans="1:16" x14ac:dyDescent="0.25">
      <c r="A7" s="78"/>
      <c r="B7" s="49" t="s">
        <v>87</v>
      </c>
      <c r="C7" s="58"/>
      <c r="D7" s="49"/>
      <c r="E7" s="58"/>
      <c r="F7" s="49" t="s">
        <v>87</v>
      </c>
      <c r="G7" s="58"/>
      <c r="H7" s="49"/>
      <c r="I7" s="58"/>
      <c r="J7" s="49" t="s">
        <v>87</v>
      </c>
      <c r="K7" s="58"/>
      <c r="L7" s="49"/>
      <c r="M7" s="58"/>
      <c r="N7" s="58"/>
      <c r="O7" s="58"/>
      <c r="P7" t="s">
        <v>178</v>
      </c>
    </row>
    <row r="8" spans="1:16" ht="22.5" x14ac:dyDescent="0.25">
      <c r="A8" s="53">
        <v>12.42</v>
      </c>
      <c r="B8" s="50" t="s">
        <v>56</v>
      </c>
      <c r="C8" s="54">
        <v>2.06</v>
      </c>
      <c r="D8" s="50"/>
      <c r="E8" s="107"/>
      <c r="F8" s="50" t="s">
        <v>65</v>
      </c>
      <c r="G8" s="107">
        <v>0.4</v>
      </c>
      <c r="H8" s="50"/>
      <c r="I8" s="107"/>
      <c r="J8" s="89" t="s">
        <v>88</v>
      </c>
      <c r="K8" s="107">
        <v>0.4</v>
      </c>
      <c r="L8" s="50"/>
      <c r="M8" s="107"/>
      <c r="N8" s="107"/>
      <c r="O8" s="54">
        <f>C8+E8+G8+I8+K8+M8</f>
        <v>2.86</v>
      </c>
    </row>
    <row r="9" spans="1:16" x14ac:dyDescent="0.25">
      <c r="A9" s="198"/>
      <c r="B9" s="51"/>
      <c r="C9" s="198"/>
      <c r="D9" s="60"/>
      <c r="E9" s="198"/>
      <c r="F9" s="55"/>
      <c r="G9" s="198"/>
      <c r="H9" s="60" t="s">
        <v>48</v>
      </c>
      <c r="I9" s="198"/>
      <c r="J9" s="60"/>
      <c r="K9" s="198"/>
      <c r="L9" s="114"/>
      <c r="M9" s="198"/>
      <c r="N9" s="198"/>
      <c r="O9" s="67"/>
      <c r="P9" t="s">
        <v>180</v>
      </c>
    </row>
    <row r="10" spans="1:16" x14ac:dyDescent="0.25">
      <c r="A10" s="200">
        <v>5</v>
      </c>
      <c r="B10" s="50"/>
      <c r="C10" s="200"/>
      <c r="D10" s="81"/>
      <c r="E10" s="200"/>
      <c r="F10" s="80"/>
      <c r="G10" s="200"/>
      <c r="H10" s="81" t="s">
        <v>13</v>
      </c>
      <c r="I10" s="200">
        <v>1.1499999999999999</v>
      </c>
      <c r="J10" s="81"/>
      <c r="K10" s="200"/>
      <c r="L10" s="54"/>
      <c r="M10" s="200"/>
      <c r="N10" s="200"/>
      <c r="O10" s="68">
        <f>C10+E10+G10+I10+K10</f>
        <v>1.1499999999999999</v>
      </c>
    </row>
    <row r="11" spans="1:16" x14ac:dyDescent="0.25">
      <c r="A11" s="198"/>
      <c r="B11" s="114"/>
      <c r="C11" s="198"/>
      <c r="D11" s="60" t="s">
        <v>52</v>
      </c>
      <c r="E11" s="205"/>
      <c r="F11" s="60"/>
      <c r="G11" s="198"/>
      <c r="H11" s="60"/>
      <c r="I11" s="198"/>
      <c r="J11" s="114"/>
      <c r="K11" s="198"/>
      <c r="L11" s="35"/>
      <c r="M11" s="198"/>
      <c r="N11" s="198"/>
      <c r="O11" s="67"/>
      <c r="P11" t="s">
        <v>181</v>
      </c>
    </row>
    <row r="12" spans="1:16" x14ac:dyDescent="0.25">
      <c r="A12" s="200">
        <v>5</v>
      </c>
      <c r="B12" s="80"/>
      <c r="C12" s="200">
        <v>0.5</v>
      </c>
      <c r="D12" s="81" t="s">
        <v>13</v>
      </c>
      <c r="E12" s="200">
        <v>1.1499999999999999</v>
      </c>
      <c r="F12" s="86"/>
      <c r="G12" s="200"/>
      <c r="H12" s="54"/>
      <c r="I12" s="200"/>
      <c r="J12" s="86"/>
      <c r="K12" s="200"/>
      <c r="L12" s="12"/>
      <c r="M12" s="200"/>
      <c r="N12" s="200"/>
      <c r="O12" s="68">
        <f>E12+G12+I12+K12+M12</f>
        <v>1.1499999999999999</v>
      </c>
    </row>
    <row r="13" spans="1:16" x14ac:dyDescent="0.25">
      <c r="A13" s="67"/>
      <c r="B13" s="6" t="s">
        <v>106</v>
      </c>
      <c r="C13" s="67"/>
      <c r="D13" s="6" t="s">
        <v>106</v>
      </c>
      <c r="E13" s="67"/>
      <c r="F13" s="6" t="s">
        <v>106</v>
      </c>
      <c r="G13" s="67"/>
      <c r="H13" s="6" t="s">
        <v>106</v>
      </c>
      <c r="I13" s="67"/>
      <c r="J13" s="6" t="s">
        <v>106</v>
      </c>
      <c r="K13" s="67"/>
      <c r="L13" s="131"/>
      <c r="M13" s="67"/>
      <c r="N13" s="67"/>
      <c r="O13" s="67"/>
      <c r="P13" t="s">
        <v>182</v>
      </c>
    </row>
    <row r="14" spans="1:16" x14ac:dyDescent="0.25">
      <c r="A14" s="68">
        <v>45</v>
      </c>
      <c r="B14" s="12"/>
      <c r="C14" s="68">
        <v>2.08</v>
      </c>
      <c r="D14" s="12"/>
      <c r="E14" s="68">
        <v>2.0699999999999998</v>
      </c>
      <c r="F14" s="14"/>
      <c r="G14" s="68">
        <v>2.08</v>
      </c>
      <c r="H14" s="12"/>
      <c r="I14" s="68">
        <v>2.0699999999999998</v>
      </c>
      <c r="J14" s="12"/>
      <c r="K14" s="68">
        <v>2.08</v>
      </c>
      <c r="L14" s="12"/>
      <c r="M14" s="68"/>
      <c r="N14" s="68"/>
      <c r="O14" s="68">
        <f>C14+E14+G14+I14+K14+M14</f>
        <v>10.38</v>
      </c>
    </row>
    <row r="15" spans="1:16" x14ac:dyDescent="0.25">
      <c r="A15" s="201"/>
      <c r="B15" s="10" t="s">
        <v>106</v>
      </c>
      <c r="C15" s="67"/>
      <c r="D15" s="10" t="s">
        <v>106</v>
      </c>
      <c r="E15" s="67"/>
      <c r="F15" s="10" t="s">
        <v>106</v>
      </c>
      <c r="G15" s="67"/>
      <c r="H15" s="10" t="s">
        <v>106</v>
      </c>
      <c r="I15" s="67"/>
      <c r="J15" s="10" t="s">
        <v>106</v>
      </c>
      <c r="K15" s="67"/>
      <c r="L15" s="10"/>
      <c r="M15" s="67"/>
      <c r="N15" s="67"/>
      <c r="O15" s="67"/>
      <c r="P15" t="s">
        <v>182</v>
      </c>
    </row>
    <row r="16" spans="1:16" x14ac:dyDescent="0.25">
      <c r="A16" s="202">
        <v>22</v>
      </c>
      <c r="B16" s="12" t="s">
        <v>117</v>
      </c>
      <c r="C16" s="68">
        <v>1.01</v>
      </c>
      <c r="D16" s="12" t="s">
        <v>117</v>
      </c>
      <c r="E16" s="68">
        <v>1.02</v>
      </c>
      <c r="F16" s="12" t="s">
        <v>117</v>
      </c>
      <c r="G16" s="68">
        <v>1.02</v>
      </c>
      <c r="H16" s="12" t="s">
        <v>117</v>
      </c>
      <c r="I16" s="68">
        <v>1.02</v>
      </c>
      <c r="J16" s="12" t="s">
        <v>117</v>
      </c>
      <c r="K16" s="68">
        <v>1.02</v>
      </c>
      <c r="L16" s="12"/>
      <c r="M16" s="68"/>
      <c r="N16" s="68"/>
      <c r="O16" s="68">
        <f>C16+E16+G16+I16+K16+M16</f>
        <v>5.09</v>
      </c>
    </row>
    <row r="17" spans="1:16" x14ac:dyDescent="0.25">
      <c r="A17" s="193"/>
      <c r="B17" s="190"/>
      <c r="C17" s="193"/>
      <c r="D17" s="190" t="s">
        <v>161</v>
      </c>
      <c r="E17" s="193"/>
      <c r="F17" s="191"/>
      <c r="G17" s="193"/>
      <c r="H17" s="192"/>
      <c r="I17" s="193"/>
      <c r="J17" s="190" t="s">
        <v>162</v>
      </c>
      <c r="K17" s="193"/>
      <c r="L17" s="190"/>
      <c r="M17" s="193"/>
      <c r="N17" s="193"/>
      <c r="O17" s="193"/>
      <c r="P17" t="s">
        <v>181</v>
      </c>
    </row>
    <row r="18" spans="1:16" x14ac:dyDescent="0.25">
      <c r="A18" s="197">
        <v>15.16</v>
      </c>
      <c r="B18" s="194"/>
      <c r="C18" s="197"/>
      <c r="D18" s="194" t="s">
        <v>163</v>
      </c>
      <c r="E18" s="197">
        <v>3</v>
      </c>
      <c r="F18" s="195"/>
      <c r="G18" s="197"/>
      <c r="H18" s="196"/>
      <c r="I18" s="197"/>
      <c r="J18" s="194" t="s">
        <v>65</v>
      </c>
      <c r="K18" s="197">
        <v>0.5</v>
      </c>
      <c r="L18" s="194"/>
      <c r="M18" s="197"/>
      <c r="N18" s="197"/>
      <c r="O18" s="197">
        <f>C18+E18+G18+I18+K18</f>
        <v>3.5</v>
      </c>
    </row>
    <row r="19" spans="1:16" x14ac:dyDescent="0.25">
      <c r="A19" s="203"/>
      <c r="B19" s="52"/>
      <c r="C19" s="199"/>
      <c r="D19" s="52"/>
      <c r="E19" s="199"/>
      <c r="F19" s="83"/>
      <c r="G19" s="199"/>
      <c r="H19" s="52"/>
      <c r="I19" s="199"/>
      <c r="J19" s="52"/>
      <c r="K19" s="199"/>
      <c r="L19" s="52"/>
      <c r="M19" s="199"/>
      <c r="N19" s="199"/>
      <c r="O19" s="199"/>
    </row>
    <row r="20" spans="1:16" x14ac:dyDescent="0.25">
      <c r="A20" s="135">
        <f>SUM(A3:A19)</f>
        <v>124.39</v>
      </c>
      <c r="B20" s="53" t="s">
        <v>10</v>
      </c>
      <c r="C20" s="135">
        <f>SUM(C3:C19)</f>
        <v>6.88</v>
      </c>
      <c r="D20" s="81"/>
      <c r="E20" s="135">
        <f>SUM(E3:E19)</f>
        <v>7.24</v>
      </c>
      <c r="F20" s="109"/>
      <c r="G20" s="135">
        <f>SUM(G3:G19)</f>
        <v>3.83</v>
      </c>
      <c r="H20" s="53"/>
      <c r="I20" s="135">
        <f>SUM(I3:I19)</f>
        <v>4.49</v>
      </c>
      <c r="J20" s="53"/>
      <c r="K20" s="135">
        <f>SUM(K3:K19)</f>
        <v>6.76</v>
      </c>
      <c r="L20" s="81"/>
      <c r="M20" s="135">
        <f>SUM(M3:M19)</f>
        <v>0</v>
      </c>
      <c r="N20" s="135">
        <f>SUM(N3:N19)</f>
        <v>0</v>
      </c>
      <c r="O20" s="135">
        <f>SUM(O3:O19)</f>
        <v>28.7</v>
      </c>
    </row>
    <row r="21" spans="1:16" x14ac:dyDescent="0.25">
      <c r="A21" s="47"/>
      <c r="B21" s="47"/>
      <c r="C21" s="47"/>
      <c r="D21" s="110"/>
      <c r="E21" s="47"/>
      <c r="F21" s="75"/>
      <c r="G21" s="47"/>
      <c r="H21" s="47"/>
      <c r="I21" s="47"/>
      <c r="J21" s="100"/>
      <c r="K21" s="47"/>
      <c r="L21" s="47"/>
      <c r="M21" s="47"/>
      <c r="N21" s="47"/>
      <c r="O21" s="47"/>
    </row>
    <row r="22" spans="1:16" x14ac:dyDescent="0.25">
      <c r="A22" s="47"/>
      <c r="B22" s="47"/>
      <c r="C22" s="47"/>
      <c r="D22" s="111"/>
      <c r="E22" s="47"/>
      <c r="F22" s="75"/>
      <c r="G22" s="47"/>
      <c r="H22" s="47" t="s">
        <v>15</v>
      </c>
      <c r="I22" s="47"/>
      <c r="J22" s="100"/>
      <c r="K22" s="101">
        <f>O20*4.33</f>
        <v>124.271</v>
      </c>
      <c r="L22" s="101"/>
      <c r="M22" s="101"/>
      <c r="N22" s="101"/>
      <c r="O22" s="47"/>
    </row>
    <row r="23" spans="1:16" x14ac:dyDescent="0.25">
      <c r="A23" s="47"/>
      <c r="B23" s="47" t="s">
        <v>16</v>
      </c>
      <c r="C23" s="47"/>
      <c r="D23" s="111"/>
      <c r="E23" s="129"/>
      <c r="F23" s="75" t="s">
        <v>183</v>
      </c>
      <c r="G23" s="47"/>
      <c r="H23" s="47"/>
      <c r="I23" s="112"/>
      <c r="J23" s="136"/>
      <c r="K23" s="47"/>
      <c r="L23" s="47"/>
      <c r="M23" s="47"/>
      <c r="N23" s="47"/>
      <c r="O23" s="47"/>
    </row>
    <row r="24" spans="1:16" x14ac:dyDescent="0.25">
      <c r="A24" s="47"/>
      <c r="B24" s="47" t="s">
        <v>90</v>
      </c>
      <c r="C24" s="47"/>
      <c r="D24" s="113"/>
      <c r="E24" s="111"/>
      <c r="F24" s="75"/>
      <c r="G24" s="47"/>
      <c r="H24" s="47"/>
      <c r="I24" s="47"/>
      <c r="J24" s="47"/>
      <c r="K24" s="47"/>
      <c r="L24" s="47"/>
      <c r="M24" s="47"/>
      <c r="N24" s="47"/>
      <c r="O24" s="47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2" max="2" width="9.7109375" customWidth="1"/>
    <col min="3" max="3" width="8.85546875" customWidth="1"/>
    <col min="4" max="4" width="9.140625" customWidth="1"/>
    <col min="5" max="5" width="6.7109375" customWidth="1"/>
    <col min="7" max="7" width="8.140625" customWidth="1"/>
    <col min="9" max="9" width="8.5703125" customWidth="1"/>
    <col min="10" max="10" width="9.5703125" customWidth="1"/>
    <col min="11" max="11" width="7.5703125" customWidth="1"/>
    <col min="13" max="13" width="6.42578125" customWidth="1"/>
    <col min="14" max="14" width="10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44531</v>
      </c>
      <c r="B4" s="177"/>
      <c r="C4" s="178"/>
      <c r="D4" s="177"/>
      <c r="E4" s="179"/>
      <c r="F4" s="177" t="s">
        <v>169</v>
      </c>
      <c r="G4" s="184">
        <v>3</v>
      </c>
      <c r="H4" s="180"/>
      <c r="I4" s="185"/>
      <c r="J4" s="186"/>
      <c r="K4" s="178"/>
      <c r="L4" s="177"/>
      <c r="M4" s="189"/>
      <c r="N4" s="183"/>
    </row>
    <row r="5" spans="1:14" s="215" customFormat="1" ht="24.75" x14ac:dyDescent="0.25">
      <c r="A5" s="212">
        <v>44534</v>
      </c>
      <c r="B5" s="18"/>
      <c r="C5" s="21"/>
      <c r="D5" s="18"/>
      <c r="E5" s="213"/>
      <c r="F5" s="18"/>
      <c r="G5" s="164"/>
      <c r="H5" s="151"/>
      <c r="I5" s="165"/>
      <c r="J5" s="170"/>
      <c r="K5" s="21"/>
      <c r="L5" s="18" t="s">
        <v>169</v>
      </c>
      <c r="M5" s="214">
        <v>6.13</v>
      </c>
      <c r="N5" s="13"/>
    </row>
    <row r="6" spans="1:14" ht="24.75" x14ac:dyDescent="0.25">
      <c r="A6" s="212">
        <v>44539</v>
      </c>
      <c r="B6" s="206"/>
      <c r="C6" s="207"/>
      <c r="D6" s="206"/>
      <c r="E6" s="208"/>
      <c r="F6" s="206"/>
      <c r="G6" s="209"/>
      <c r="H6" s="151" t="s">
        <v>169</v>
      </c>
      <c r="I6" s="165">
        <v>3</v>
      </c>
      <c r="J6" s="210"/>
      <c r="K6" s="207"/>
      <c r="L6" s="206"/>
      <c r="M6" s="211"/>
      <c r="N6" s="183"/>
    </row>
    <row r="7" spans="1:14" s="215" customFormat="1" ht="24.75" x14ac:dyDescent="0.25">
      <c r="A7" s="212">
        <v>44541</v>
      </c>
      <c r="B7" s="18"/>
      <c r="C7" s="21"/>
      <c r="D7" s="18"/>
      <c r="E7" s="213"/>
      <c r="F7" s="18"/>
      <c r="G7" s="164"/>
      <c r="H7" s="151"/>
      <c r="I7" s="165"/>
      <c r="J7" s="170"/>
      <c r="K7" s="21"/>
      <c r="L7" s="18" t="s">
        <v>169</v>
      </c>
      <c r="M7" s="214">
        <v>5</v>
      </c>
      <c r="N7" s="13"/>
    </row>
    <row r="8" spans="1:14" s="215" customFormat="1" ht="24.75" x14ac:dyDescent="0.25">
      <c r="A8" s="212">
        <v>44548</v>
      </c>
      <c r="B8" s="18"/>
      <c r="C8" s="21"/>
      <c r="D8" s="18"/>
      <c r="E8" s="213"/>
      <c r="F8" s="18"/>
      <c r="G8" s="164"/>
      <c r="H8" s="151"/>
      <c r="I8" s="165"/>
      <c r="J8" s="170"/>
      <c r="K8" s="21"/>
      <c r="L8" s="18" t="s">
        <v>169</v>
      </c>
      <c r="M8" s="214">
        <v>5</v>
      </c>
      <c r="N8" s="13"/>
    </row>
    <row r="9" spans="1:14" s="215" customFormat="1" ht="25.5" thickBot="1" x14ac:dyDescent="0.3">
      <c r="A9" s="212">
        <v>44552</v>
      </c>
      <c r="B9" s="18"/>
      <c r="C9" s="21"/>
      <c r="D9" s="18"/>
      <c r="E9" s="213"/>
      <c r="F9" s="18" t="s">
        <v>186</v>
      </c>
      <c r="G9" s="164">
        <v>3</v>
      </c>
      <c r="H9" s="151"/>
      <c r="I9" s="165"/>
      <c r="J9" s="170"/>
      <c r="K9" s="21"/>
      <c r="L9" s="18"/>
      <c r="M9" s="214"/>
      <c r="N9" s="13"/>
    </row>
    <row r="10" spans="1:14" ht="15.75" thickBot="1" x14ac:dyDescent="0.3">
      <c r="A10" s="166" t="s">
        <v>138</v>
      </c>
      <c r="B10" s="167"/>
      <c r="C10" s="168">
        <f>SUM(C4:C9)</f>
        <v>0</v>
      </c>
      <c r="D10" s="167"/>
      <c r="E10" s="173">
        <f>SUM(E4:E9)</f>
        <v>0</v>
      </c>
      <c r="F10" s="167"/>
      <c r="G10" s="168">
        <f>SUM(G4:G9)</f>
        <v>6</v>
      </c>
      <c r="H10" s="154"/>
      <c r="I10" s="171">
        <f>SUM(I4:I9)</f>
        <v>3</v>
      </c>
      <c r="J10" s="167"/>
      <c r="K10" s="168">
        <f>SUM(K4:K9)</f>
        <v>0</v>
      </c>
      <c r="L10" s="167"/>
      <c r="M10" s="168">
        <f>SUM(M4:M9)</f>
        <v>16.13</v>
      </c>
      <c r="N10" s="167">
        <f>C10+E10+G10+I10+K10+M10</f>
        <v>25.13</v>
      </c>
    </row>
    <row r="14" spans="1:14" x14ac:dyDescent="0.25">
      <c r="B14" s="47" t="s">
        <v>16</v>
      </c>
      <c r="E14" s="157"/>
      <c r="F14" s="158" t="s">
        <v>189</v>
      </c>
    </row>
    <row r="15" spans="1:14" x14ac:dyDescent="0.25">
      <c r="B15" t="s">
        <v>18</v>
      </c>
      <c r="D15" t="str">
        <f>B1</f>
        <v xml:space="preserve">Mª DEL MAR ANDUJAR GONZALEZ </v>
      </c>
    </row>
    <row r="16" spans="1:14" x14ac:dyDescent="0.25">
      <c r="B16" t="s">
        <v>17</v>
      </c>
    </row>
  </sheetData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A4" workbookViewId="0">
      <selection sqref="A1:N16"/>
    </sheetView>
  </sheetViews>
  <sheetFormatPr baseColWidth="10" defaultRowHeight="15" x14ac:dyDescent="0.25"/>
  <cols>
    <col min="2" max="2" width="7.85546875" customWidth="1"/>
    <col min="3" max="3" width="8" customWidth="1"/>
    <col min="4" max="4" width="8.5703125" customWidth="1"/>
    <col min="5" max="5" width="6.85546875" customWidth="1"/>
    <col min="7" max="7" width="8.140625" customWidth="1"/>
    <col min="9" max="9" width="7.28515625" customWidth="1"/>
    <col min="11" max="11" width="6.85546875" customWidth="1"/>
    <col min="13" max="13" width="7.7109375" customWidth="1"/>
    <col min="14" max="14" width="7.2851562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44503</v>
      </c>
      <c r="B4" s="177"/>
      <c r="C4" s="178"/>
      <c r="D4" s="177"/>
      <c r="E4" s="179"/>
      <c r="F4" s="177" t="s">
        <v>169</v>
      </c>
      <c r="G4" s="184">
        <v>3.13</v>
      </c>
      <c r="H4" s="180"/>
      <c r="I4" s="185"/>
      <c r="J4" s="186"/>
      <c r="K4" s="178"/>
      <c r="L4" s="177"/>
      <c r="M4" s="189"/>
      <c r="N4" s="183"/>
    </row>
    <row r="5" spans="1:14" ht="24.75" x14ac:dyDescent="0.25">
      <c r="A5" s="176">
        <v>44506</v>
      </c>
      <c r="B5" s="177"/>
      <c r="C5" s="178"/>
      <c r="D5" s="177"/>
      <c r="E5" s="179"/>
      <c r="F5" s="177"/>
      <c r="G5" s="184"/>
      <c r="H5" s="180"/>
      <c r="I5" s="185"/>
      <c r="J5" s="186"/>
      <c r="K5" s="178"/>
      <c r="L5" s="177" t="s">
        <v>169</v>
      </c>
      <c r="M5" s="189">
        <v>6</v>
      </c>
      <c r="N5" s="183"/>
    </row>
    <row r="6" spans="1:14" ht="24.75" x14ac:dyDescent="0.25">
      <c r="A6" s="176">
        <v>44511</v>
      </c>
      <c r="B6" s="177"/>
      <c r="C6" s="178"/>
      <c r="D6" s="177"/>
      <c r="E6" s="179"/>
      <c r="F6" s="177"/>
      <c r="G6" s="184"/>
      <c r="H6" s="180" t="s">
        <v>169</v>
      </c>
      <c r="I6" s="185">
        <v>3</v>
      </c>
      <c r="J6" s="186"/>
      <c r="K6" s="178"/>
      <c r="L6" s="177"/>
      <c r="M6" s="189"/>
      <c r="N6" s="183"/>
    </row>
    <row r="7" spans="1:14" ht="24.75" x14ac:dyDescent="0.25">
      <c r="A7" s="176">
        <v>44513</v>
      </c>
      <c r="B7" s="177"/>
      <c r="C7" s="178"/>
      <c r="D7" s="177"/>
      <c r="E7" s="179"/>
      <c r="F7" s="177"/>
      <c r="G7" s="184"/>
      <c r="H7" s="180"/>
      <c r="I7" s="185"/>
      <c r="J7" s="186"/>
      <c r="K7" s="178"/>
      <c r="L7" s="177" t="s">
        <v>169</v>
      </c>
      <c r="M7" s="189">
        <v>5</v>
      </c>
      <c r="N7" s="183"/>
    </row>
    <row r="8" spans="1:14" ht="24.75" x14ac:dyDescent="0.25">
      <c r="A8" s="176">
        <v>44517</v>
      </c>
      <c r="B8" s="177"/>
      <c r="C8" s="178"/>
      <c r="D8" s="177"/>
      <c r="E8" s="179"/>
      <c r="F8" s="177" t="s">
        <v>186</v>
      </c>
      <c r="G8" s="184">
        <v>3</v>
      </c>
      <c r="H8" s="180"/>
      <c r="I8" s="185"/>
      <c r="J8" s="186"/>
      <c r="K8" s="178"/>
      <c r="L8" s="177"/>
      <c r="M8" s="189"/>
      <c r="N8" s="183"/>
    </row>
    <row r="9" spans="1:14" ht="25.5" thickBot="1" x14ac:dyDescent="0.3">
      <c r="A9" s="176">
        <v>44527</v>
      </c>
      <c r="B9" s="177"/>
      <c r="C9" s="178"/>
      <c r="D9" s="177"/>
      <c r="E9" s="179"/>
      <c r="F9" s="177"/>
      <c r="G9" s="184"/>
      <c r="H9" s="180"/>
      <c r="I9" s="185"/>
      <c r="J9" s="186"/>
      <c r="K9" s="178"/>
      <c r="L9" s="177" t="s">
        <v>169</v>
      </c>
      <c r="M9" s="189">
        <v>5</v>
      </c>
      <c r="N9" s="183"/>
    </row>
    <row r="10" spans="1:14" ht="15.75" thickBot="1" x14ac:dyDescent="0.3">
      <c r="A10" s="166" t="s">
        <v>138</v>
      </c>
      <c r="B10" s="167"/>
      <c r="C10" s="168">
        <f>SUM(C4:C9)</f>
        <v>0</v>
      </c>
      <c r="D10" s="167"/>
      <c r="E10" s="173">
        <f>SUM(E4:E9)</f>
        <v>0</v>
      </c>
      <c r="F10" s="167"/>
      <c r="G10" s="168">
        <f>SUM(G4:G9)</f>
        <v>6.13</v>
      </c>
      <c r="H10" s="154"/>
      <c r="I10" s="171">
        <f>SUM(I4:I9)</f>
        <v>3</v>
      </c>
      <c r="J10" s="167"/>
      <c r="K10" s="168">
        <f>SUM(K4:K9)</f>
        <v>0</v>
      </c>
      <c r="L10" s="167"/>
      <c r="M10" s="168">
        <f>SUM(M4:M9)</f>
        <v>16</v>
      </c>
      <c r="N10" s="167">
        <f>C10+E10+G10+I10+K10+M10</f>
        <v>25.13</v>
      </c>
    </row>
    <row r="14" spans="1:14" x14ac:dyDescent="0.25">
      <c r="B14" s="47" t="s">
        <v>16</v>
      </c>
      <c r="E14" s="157"/>
      <c r="F14" s="158" t="s">
        <v>188</v>
      </c>
    </row>
    <row r="15" spans="1:14" x14ac:dyDescent="0.25">
      <c r="B15" t="s">
        <v>18</v>
      </c>
      <c r="D15" t="str">
        <f>B1</f>
        <v xml:space="preserve">Mª DEL MAR ANDUJAR GONZALEZ </v>
      </c>
    </row>
    <row r="16" spans="1:14" x14ac:dyDescent="0.25">
      <c r="B16" t="s">
        <v>17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0"/>
    </sheetView>
  </sheetViews>
  <sheetFormatPr baseColWidth="10" defaultRowHeight="15" x14ac:dyDescent="0.25"/>
  <cols>
    <col min="1" max="1" width="8.42578125" customWidth="1"/>
    <col min="3" max="3" width="8.7109375" customWidth="1"/>
    <col min="5" max="5" width="8" customWidth="1"/>
    <col min="7" max="7" width="7.5703125" customWidth="1"/>
    <col min="9" max="9" width="6.5703125" customWidth="1"/>
    <col min="11" max="11" width="8" customWidth="1"/>
    <col min="12" max="12" width="6.7109375" customWidth="1"/>
    <col min="13" max="13" width="7.14062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34.5" x14ac:dyDescent="0.25">
      <c r="A3" s="198"/>
      <c r="B3" s="104"/>
      <c r="C3" s="124"/>
      <c r="D3" s="104" t="s">
        <v>165</v>
      </c>
      <c r="E3" s="124"/>
      <c r="F3" s="83"/>
      <c r="G3" s="124"/>
      <c r="H3" s="104" t="s">
        <v>166</v>
      </c>
      <c r="I3" s="199"/>
      <c r="J3" s="104"/>
      <c r="K3" s="124"/>
      <c r="L3" s="52"/>
      <c r="M3" s="199"/>
      <c r="N3" s="124"/>
    </row>
    <row r="4" spans="1:14" x14ac:dyDescent="0.25">
      <c r="A4" s="199">
        <v>5</v>
      </c>
      <c r="B4" s="105"/>
      <c r="C4" s="124"/>
      <c r="D4" s="105" t="s">
        <v>13</v>
      </c>
      <c r="E4" s="124">
        <v>0.9</v>
      </c>
      <c r="F4" s="132"/>
      <c r="G4" s="124"/>
      <c r="H4" s="105" t="s">
        <v>12</v>
      </c>
      <c r="I4" s="199">
        <v>0.25</v>
      </c>
      <c r="J4" s="105"/>
      <c r="K4" s="124"/>
      <c r="L4" s="52"/>
      <c r="M4" s="199"/>
      <c r="N4" s="124">
        <f>C4+E4+G4+I4+K4</f>
        <v>1.1499999999999999</v>
      </c>
    </row>
    <row r="5" spans="1:14" ht="23.25" x14ac:dyDescent="0.25">
      <c r="A5" s="198"/>
      <c r="B5" s="60" t="s">
        <v>84</v>
      </c>
      <c r="C5" s="216"/>
      <c r="D5" s="60"/>
      <c r="E5" s="198"/>
      <c r="F5" s="60" t="s">
        <v>84</v>
      </c>
      <c r="G5" s="216"/>
      <c r="H5" s="60"/>
      <c r="I5" s="198"/>
      <c r="J5" s="60" t="s">
        <v>84</v>
      </c>
      <c r="K5" s="216"/>
      <c r="L5" s="60"/>
      <c r="M5" s="198"/>
      <c r="N5" s="216"/>
    </row>
    <row r="6" spans="1:14" ht="23.25" x14ac:dyDescent="0.25">
      <c r="A6" s="200">
        <v>14.81</v>
      </c>
      <c r="B6" s="50" t="s">
        <v>85</v>
      </c>
      <c r="C6" s="121">
        <v>0.33</v>
      </c>
      <c r="D6" s="54"/>
      <c r="E6" s="204"/>
      <c r="F6" s="50" t="s">
        <v>85</v>
      </c>
      <c r="G6" s="121">
        <v>0.33</v>
      </c>
      <c r="H6" s="50"/>
      <c r="I6" s="200"/>
      <c r="J6" s="50" t="s">
        <v>86</v>
      </c>
      <c r="K6" s="121">
        <v>2.76</v>
      </c>
      <c r="L6" s="54"/>
      <c r="M6" s="200"/>
      <c r="N6" s="121">
        <f>C6+E6+G6+I6+K6+M6</f>
        <v>3.42</v>
      </c>
    </row>
    <row r="7" spans="1:14" x14ac:dyDescent="0.25">
      <c r="A7" s="78"/>
      <c r="B7" s="49" t="s">
        <v>87</v>
      </c>
      <c r="C7" s="216"/>
      <c r="D7" s="49"/>
      <c r="E7" s="58"/>
      <c r="F7" s="49" t="s">
        <v>87</v>
      </c>
      <c r="G7" s="216"/>
      <c r="H7" s="49"/>
      <c r="I7" s="58"/>
      <c r="J7" s="49" t="s">
        <v>87</v>
      </c>
      <c r="K7" s="216"/>
      <c r="L7" s="49"/>
      <c r="M7" s="58"/>
      <c r="N7" s="216"/>
    </row>
    <row r="8" spans="1:14" ht="45" x14ac:dyDescent="0.25">
      <c r="A8" s="53">
        <v>12.42</v>
      </c>
      <c r="B8" s="50" t="s">
        <v>56</v>
      </c>
      <c r="C8" s="121">
        <v>2.06</v>
      </c>
      <c r="D8" s="50"/>
      <c r="E8" s="107"/>
      <c r="F8" s="50" t="s">
        <v>65</v>
      </c>
      <c r="G8" s="218">
        <v>0.4</v>
      </c>
      <c r="H8" s="50"/>
      <c r="I8" s="107"/>
      <c r="J8" s="89" t="s">
        <v>88</v>
      </c>
      <c r="K8" s="218">
        <v>0.4</v>
      </c>
      <c r="L8" s="50"/>
      <c r="M8" s="107"/>
      <c r="N8" s="121">
        <f>C8+E8+G8+I8+K8+M8</f>
        <v>2.86</v>
      </c>
    </row>
    <row r="9" spans="1:14" x14ac:dyDescent="0.25">
      <c r="A9" s="67"/>
      <c r="B9" s="6" t="s">
        <v>106</v>
      </c>
      <c r="C9" s="32"/>
      <c r="D9" s="6" t="s">
        <v>106</v>
      </c>
      <c r="E9" s="67"/>
      <c r="F9" s="6" t="s">
        <v>106</v>
      </c>
      <c r="G9" s="32"/>
      <c r="H9" s="6" t="s">
        <v>106</v>
      </c>
      <c r="I9" s="67"/>
      <c r="J9" s="6" t="s">
        <v>106</v>
      </c>
      <c r="K9" s="32"/>
      <c r="L9" s="131"/>
      <c r="M9" s="67"/>
      <c r="N9" s="32"/>
    </row>
    <row r="10" spans="1:14" x14ac:dyDescent="0.25">
      <c r="A10" s="68">
        <v>64.95</v>
      </c>
      <c r="B10" s="12"/>
      <c r="C10" s="13">
        <v>3</v>
      </c>
      <c r="D10" s="12"/>
      <c r="E10" s="68">
        <v>3</v>
      </c>
      <c r="F10" s="14"/>
      <c r="G10" s="13">
        <v>3</v>
      </c>
      <c r="H10" s="12"/>
      <c r="I10" s="68">
        <v>3</v>
      </c>
      <c r="J10" s="12"/>
      <c r="K10" s="13">
        <v>3</v>
      </c>
      <c r="L10" s="12"/>
      <c r="M10" s="68"/>
      <c r="N10" s="13">
        <f>C10+E10+G10+I10+K10+M10</f>
        <v>15</v>
      </c>
    </row>
    <row r="11" spans="1:14" x14ac:dyDescent="0.25">
      <c r="A11" s="201"/>
      <c r="B11" s="10" t="s">
        <v>106</v>
      </c>
      <c r="C11" s="32"/>
      <c r="D11" s="10" t="s">
        <v>106</v>
      </c>
      <c r="E11" s="67"/>
      <c r="F11" s="10" t="s">
        <v>106</v>
      </c>
      <c r="G11" s="32"/>
      <c r="H11" s="10" t="s">
        <v>106</v>
      </c>
      <c r="I11" s="67"/>
      <c r="J11" s="10" t="s">
        <v>106</v>
      </c>
      <c r="K11" s="32"/>
      <c r="L11" s="10"/>
      <c r="M11" s="67"/>
      <c r="N11" s="32"/>
    </row>
    <row r="12" spans="1:14" x14ac:dyDescent="0.25">
      <c r="A12" s="202">
        <v>21.65</v>
      </c>
      <c r="B12" s="12" t="s">
        <v>117</v>
      </c>
      <c r="C12" s="13">
        <v>1</v>
      </c>
      <c r="D12" s="12" t="s">
        <v>117</v>
      </c>
      <c r="E12" s="68">
        <v>1</v>
      </c>
      <c r="F12" s="12" t="s">
        <v>117</v>
      </c>
      <c r="G12" s="13">
        <v>1</v>
      </c>
      <c r="H12" s="12" t="s">
        <v>117</v>
      </c>
      <c r="I12" s="68">
        <v>1</v>
      </c>
      <c r="J12" s="12" t="s">
        <v>117</v>
      </c>
      <c r="K12" s="13">
        <v>1</v>
      </c>
      <c r="L12" s="12"/>
      <c r="M12" s="68"/>
      <c r="N12" s="13">
        <f>C12+E12+G12+I12+K12+M12</f>
        <v>5</v>
      </c>
    </row>
    <row r="13" spans="1:14" x14ac:dyDescent="0.25">
      <c r="A13" s="15">
        <v>10.83</v>
      </c>
      <c r="B13" s="10" t="s">
        <v>209</v>
      </c>
      <c r="C13" s="223">
        <v>0.83</v>
      </c>
      <c r="D13" s="10"/>
      <c r="E13" s="146"/>
      <c r="F13" s="59" t="s">
        <v>209</v>
      </c>
      <c r="G13" s="223">
        <v>0.83</v>
      </c>
      <c r="H13" s="59"/>
      <c r="I13" s="222"/>
      <c r="J13" s="59" t="s">
        <v>209</v>
      </c>
      <c r="K13" s="224">
        <v>0.83</v>
      </c>
      <c r="M13" s="10"/>
      <c r="N13" s="69">
        <v>2.5</v>
      </c>
    </row>
    <row r="14" spans="1:14" ht="36.75" x14ac:dyDescent="0.25">
      <c r="A14" s="12"/>
      <c r="B14" s="14" t="s">
        <v>210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25">
      <c r="A15" s="203"/>
      <c r="B15" s="52"/>
      <c r="C15" s="124"/>
      <c r="D15" s="52"/>
      <c r="E15" s="199"/>
      <c r="F15" s="83"/>
      <c r="G15" s="124"/>
      <c r="H15" s="52"/>
      <c r="I15" s="199"/>
      <c r="J15" s="52"/>
      <c r="K15" s="124"/>
      <c r="L15" s="52"/>
      <c r="M15" s="199"/>
      <c r="N15" s="124"/>
    </row>
    <row r="16" spans="1:14" x14ac:dyDescent="0.25">
      <c r="A16" s="135">
        <f>SUM(A3:A15)</f>
        <v>129.66000000000003</v>
      </c>
      <c r="B16" s="53" t="s">
        <v>10</v>
      </c>
      <c r="C16" s="217">
        <f>SUM(C3:C15)</f>
        <v>7.2200000000000006</v>
      </c>
      <c r="D16" s="81"/>
      <c r="E16" s="135">
        <f>SUM(E3:E15)</f>
        <v>4.9000000000000004</v>
      </c>
      <c r="F16" s="109"/>
      <c r="G16" s="217">
        <f>SUM(G3:G15)</f>
        <v>5.5600000000000005</v>
      </c>
      <c r="H16" s="53"/>
      <c r="I16" s="135">
        <f>SUM(I3:I15)</f>
        <v>4.25</v>
      </c>
      <c r="J16" s="53"/>
      <c r="K16" s="217">
        <f>SUM(K3:K15)</f>
        <v>7.99</v>
      </c>
      <c r="L16" s="81"/>
      <c r="M16" s="135">
        <f>SUM(M3:M15)</f>
        <v>0</v>
      </c>
      <c r="N16" s="217">
        <f>SUM(N3:N15)</f>
        <v>29.93</v>
      </c>
    </row>
    <row r="17" spans="1:14" x14ac:dyDescent="0.25">
      <c r="A17" s="47"/>
      <c r="B17" s="47"/>
      <c r="C17" s="47"/>
      <c r="D17" s="110"/>
      <c r="E17" s="47"/>
      <c r="F17" s="75"/>
      <c r="G17" s="47"/>
      <c r="H17" s="47"/>
      <c r="I17" s="47"/>
      <c r="J17" s="100"/>
      <c r="K17" s="47"/>
      <c r="L17" s="47"/>
      <c r="M17" s="47"/>
      <c r="N17" s="47"/>
    </row>
    <row r="18" spans="1:14" x14ac:dyDescent="0.25">
      <c r="A18" s="47"/>
      <c r="B18" s="47"/>
      <c r="C18" s="47"/>
      <c r="D18" s="111"/>
      <c r="E18" s="47"/>
      <c r="F18" s="75"/>
      <c r="G18" s="47"/>
      <c r="H18" s="47" t="s">
        <v>15</v>
      </c>
      <c r="I18" s="47"/>
      <c r="J18" s="100"/>
      <c r="K18" s="101">
        <f>N16*4.33</f>
        <v>129.59690000000001</v>
      </c>
      <c r="L18" s="101"/>
      <c r="M18" s="101"/>
      <c r="N18" s="47"/>
    </row>
    <row r="19" spans="1:14" x14ac:dyDescent="0.25">
      <c r="A19" s="47"/>
      <c r="B19" s="47" t="s">
        <v>16</v>
      </c>
      <c r="C19" s="47"/>
      <c r="D19" s="111"/>
      <c r="E19" s="129"/>
      <c r="F19" s="128">
        <v>44949</v>
      </c>
      <c r="G19" s="47"/>
      <c r="H19" s="47"/>
      <c r="I19" s="112"/>
      <c r="J19" s="136"/>
      <c r="K19" s="47"/>
      <c r="L19" s="47"/>
      <c r="M19" s="47"/>
      <c r="N19" s="47"/>
    </row>
    <row r="20" spans="1:14" x14ac:dyDescent="0.25">
      <c r="A20" s="47"/>
      <c r="B20" s="47" t="s">
        <v>90</v>
      </c>
      <c r="C20" s="47"/>
      <c r="D20" s="113"/>
      <c r="E20" s="111"/>
      <c r="F20" s="75"/>
      <c r="G20" s="47"/>
      <c r="H20" s="47"/>
      <c r="I20" s="47"/>
      <c r="J20" s="47"/>
      <c r="K20" s="47"/>
      <c r="L20" s="47"/>
      <c r="M20" s="47"/>
      <c r="N20" s="47"/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2" max="2" width="6.7109375" customWidth="1"/>
    <col min="3" max="3" width="8.7109375" customWidth="1"/>
    <col min="4" max="4" width="8.5703125" customWidth="1"/>
    <col min="5" max="5" width="6.28515625" customWidth="1"/>
    <col min="7" max="7" width="7.42578125" customWidth="1"/>
    <col min="9" max="9" width="6.85546875" customWidth="1"/>
    <col min="10" max="10" width="8.7109375" customWidth="1"/>
    <col min="11" max="11" width="6.5703125" customWidth="1"/>
    <col min="13" max="13" width="7.28515625" customWidth="1"/>
    <col min="14" max="14" width="7.14062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44475</v>
      </c>
      <c r="B4" s="177"/>
      <c r="C4" s="178"/>
      <c r="D4" s="177"/>
      <c r="E4" s="179"/>
      <c r="F4" s="177" t="s">
        <v>169</v>
      </c>
      <c r="G4" s="184">
        <v>3.94</v>
      </c>
      <c r="H4" s="180"/>
      <c r="I4" s="185"/>
      <c r="J4" s="186"/>
      <c r="K4" s="178"/>
      <c r="L4" s="177"/>
      <c r="M4" s="189"/>
      <c r="N4" s="183"/>
    </row>
    <row r="5" spans="1:14" ht="24.75" x14ac:dyDescent="0.25">
      <c r="A5" s="176">
        <v>44478</v>
      </c>
      <c r="B5" s="177"/>
      <c r="C5" s="178"/>
      <c r="D5" s="177"/>
      <c r="E5" s="179"/>
      <c r="F5" s="177"/>
      <c r="G5" s="184"/>
      <c r="H5" s="180"/>
      <c r="I5" s="185"/>
      <c r="J5" s="186"/>
      <c r="K5" s="178"/>
      <c r="L5" s="177" t="s">
        <v>169</v>
      </c>
      <c r="M5" s="189">
        <v>5</v>
      </c>
      <c r="N5" s="183"/>
    </row>
    <row r="6" spans="1:14" ht="24.75" x14ac:dyDescent="0.25">
      <c r="A6" s="176">
        <v>44483</v>
      </c>
      <c r="B6" s="177"/>
      <c r="C6" s="178"/>
      <c r="D6" s="177"/>
      <c r="E6" s="179"/>
      <c r="F6" s="177"/>
      <c r="G6" s="184"/>
      <c r="H6" s="180" t="s">
        <v>169</v>
      </c>
      <c r="I6" s="185">
        <v>2</v>
      </c>
      <c r="J6" s="186"/>
      <c r="K6" s="178"/>
      <c r="L6" s="177"/>
      <c r="M6" s="189"/>
      <c r="N6" s="183"/>
    </row>
    <row r="7" spans="1:14" ht="24.75" x14ac:dyDescent="0.25">
      <c r="A7" s="176">
        <v>44485</v>
      </c>
      <c r="B7" s="177"/>
      <c r="C7" s="178"/>
      <c r="D7" s="177"/>
      <c r="E7" s="179"/>
      <c r="F7" s="177"/>
      <c r="G7" s="184"/>
      <c r="H7" s="180"/>
      <c r="I7" s="185"/>
      <c r="J7" s="186"/>
      <c r="K7" s="178"/>
      <c r="L7" s="177" t="s">
        <v>169</v>
      </c>
      <c r="M7" s="189">
        <v>5</v>
      </c>
      <c r="N7" s="183"/>
    </row>
    <row r="8" spans="1:14" ht="24.75" x14ac:dyDescent="0.25">
      <c r="A8" s="176">
        <v>44489</v>
      </c>
      <c r="B8" s="177"/>
      <c r="C8" s="178"/>
      <c r="D8" s="177"/>
      <c r="E8" s="179"/>
      <c r="F8" s="177" t="s">
        <v>186</v>
      </c>
      <c r="G8" s="184">
        <v>3</v>
      </c>
      <c r="H8" s="180"/>
      <c r="I8" s="185"/>
      <c r="J8" s="186"/>
      <c r="K8" s="178"/>
      <c r="L8" s="177"/>
      <c r="M8" s="189"/>
      <c r="N8" s="183"/>
    </row>
    <row r="9" spans="1:14" ht="25.5" thickBot="1" x14ac:dyDescent="0.3">
      <c r="A9" s="176">
        <v>44492</v>
      </c>
      <c r="B9" s="177"/>
      <c r="C9" s="178"/>
      <c r="D9" s="177"/>
      <c r="E9" s="179"/>
      <c r="F9" s="177"/>
      <c r="G9" s="184"/>
      <c r="H9" s="180"/>
      <c r="I9" s="185"/>
      <c r="J9" s="186"/>
      <c r="K9" s="178"/>
      <c r="L9" s="177" t="s">
        <v>169</v>
      </c>
      <c r="M9" s="189">
        <v>5</v>
      </c>
      <c r="N9" s="183"/>
    </row>
    <row r="10" spans="1:14" ht="15.75" thickBot="1" x14ac:dyDescent="0.3">
      <c r="A10" s="166" t="s">
        <v>138</v>
      </c>
      <c r="B10" s="167"/>
      <c r="C10" s="168">
        <f>SUM(C4:C9)</f>
        <v>0</v>
      </c>
      <c r="D10" s="167"/>
      <c r="E10" s="173">
        <f>SUM(E4:E9)</f>
        <v>0</v>
      </c>
      <c r="F10" s="167"/>
      <c r="G10" s="168">
        <f>SUM(G4:G9)</f>
        <v>6.9399999999999995</v>
      </c>
      <c r="H10" s="154"/>
      <c r="I10" s="171">
        <f>SUM(I4:I9)</f>
        <v>2</v>
      </c>
      <c r="J10" s="167"/>
      <c r="K10" s="168">
        <f>SUM(K4:K9)</f>
        <v>0</v>
      </c>
      <c r="L10" s="167"/>
      <c r="M10" s="168">
        <f>SUM(M4:M9)</f>
        <v>15</v>
      </c>
      <c r="N10" s="167">
        <f>C10+E10+G10+I10+K10+M10</f>
        <v>23.939999999999998</v>
      </c>
    </row>
    <row r="14" spans="1:14" x14ac:dyDescent="0.25">
      <c r="B14" s="47" t="s">
        <v>16</v>
      </c>
      <c r="E14" s="157"/>
      <c r="F14" s="158" t="s">
        <v>187</v>
      </c>
    </row>
    <row r="15" spans="1:14" x14ac:dyDescent="0.25">
      <c r="B15" t="s">
        <v>18</v>
      </c>
      <c r="D15" t="str">
        <f>B1</f>
        <v xml:space="preserve">Mª DEL MAR ANDUJAR GONZALEZ </v>
      </c>
    </row>
    <row r="16" spans="1:14" x14ac:dyDescent="0.25">
      <c r="B16" t="s">
        <v>17</v>
      </c>
    </row>
  </sheetData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4"/>
    </sheetView>
  </sheetViews>
  <sheetFormatPr baseColWidth="10" defaultRowHeight="15" x14ac:dyDescent="0.25"/>
  <cols>
    <col min="2" max="2" width="8.28515625" customWidth="1"/>
    <col min="3" max="3" width="7.42578125" customWidth="1"/>
    <col min="4" max="4" width="8.140625" customWidth="1"/>
    <col min="5" max="5" width="6.7109375" customWidth="1"/>
    <col min="7" max="7" width="7.42578125" customWidth="1"/>
    <col min="9" max="9" width="7.42578125" customWidth="1"/>
    <col min="11" max="11" width="7.28515625" customWidth="1"/>
    <col min="13" max="13" width="7.28515625" customWidth="1"/>
    <col min="14" max="14" width="8.710937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44457</v>
      </c>
      <c r="B4" s="177"/>
      <c r="C4" s="178"/>
      <c r="D4" s="177"/>
      <c r="E4" s="179"/>
      <c r="F4" s="177"/>
      <c r="G4" s="184"/>
      <c r="H4" s="180"/>
      <c r="I4" s="185"/>
      <c r="J4" s="186"/>
      <c r="K4" s="178"/>
      <c r="L4" s="177" t="s">
        <v>169</v>
      </c>
      <c r="M4" s="189">
        <v>5.16</v>
      </c>
      <c r="N4" s="183"/>
    </row>
    <row r="5" spans="1:14" ht="24.75" x14ac:dyDescent="0.25">
      <c r="A5" s="176">
        <v>44461</v>
      </c>
      <c r="B5" s="177"/>
      <c r="C5" s="178"/>
      <c r="D5" s="177"/>
      <c r="E5" s="179"/>
      <c r="F5" s="177" t="s">
        <v>169</v>
      </c>
      <c r="G5" s="184">
        <v>3</v>
      </c>
      <c r="H5" s="180"/>
      <c r="I5" s="185"/>
      <c r="J5" s="186"/>
      <c r="K5" s="178"/>
      <c r="L5" s="177"/>
      <c r="M5" s="189"/>
      <c r="N5" s="183"/>
    </row>
    <row r="6" spans="1:14" ht="25.5" thickBot="1" x14ac:dyDescent="0.3">
      <c r="A6" s="176">
        <v>44464</v>
      </c>
      <c r="B6" s="177"/>
      <c r="C6" s="178"/>
      <c r="D6" s="177"/>
      <c r="E6" s="179"/>
      <c r="F6" s="177"/>
      <c r="G6" s="184"/>
      <c r="H6" s="180"/>
      <c r="I6" s="185"/>
      <c r="J6" s="186"/>
      <c r="K6" s="178"/>
      <c r="L6" s="177" t="s">
        <v>169</v>
      </c>
      <c r="M6" s="189">
        <v>5</v>
      </c>
      <c r="N6" s="183"/>
    </row>
    <row r="7" spans="1:14" ht="15.75" thickBot="1" x14ac:dyDescent="0.3">
      <c r="A7" s="166" t="s">
        <v>138</v>
      </c>
      <c r="B7" s="167"/>
      <c r="C7" s="168">
        <f>SUM(C4:C6)</f>
        <v>0</v>
      </c>
      <c r="D7" s="167"/>
      <c r="E7" s="173">
        <f>SUM(E4:E6)</f>
        <v>0</v>
      </c>
      <c r="F7" s="167"/>
      <c r="G7" s="168">
        <f>SUM(G4:G6)</f>
        <v>3</v>
      </c>
      <c r="H7" s="154"/>
      <c r="I7" s="171">
        <f>SUM(I4:I6)</f>
        <v>0</v>
      </c>
      <c r="J7" s="167"/>
      <c r="K7" s="168">
        <f>SUM(K4:K6)</f>
        <v>0</v>
      </c>
      <c r="L7" s="167"/>
      <c r="M7" s="168">
        <f>SUM(M4:M6)</f>
        <v>10.16</v>
      </c>
      <c r="N7" s="167">
        <f>C7+E7+G7+I7+K7+M7</f>
        <v>13.16</v>
      </c>
    </row>
    <row r="11" spans="1:14" x14ac:dyDescent="0.25">
      <c r="B11" s="47" t="s">
        <v>16</v>
      </c>
      <c r="E11" s="157"/>
      <c r="F11" s="158" t="s">
        <v>184</v>
      </c>
    </row>
    <row r="12" spans="1:14" x14ac:dyDescent="0.25">
      <c r="B12" t="s">
        <v>18</v>
      </c>
      <c r="D12" t="str">
        <f>B1</f>
        <v xml:space="preserve">Mª DEL MAR ANDUJAR GONZALEZ </v>
      </c>
    </row>
    <row r="13" spans="1:14" x14ac:dyDescent="0.25">
      <c r="B13" t="s">
        <v>17</v>
      </c>
    </row>
  </sheetData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A7" sqref="A7:N8"/>
    </sheetView>
  </sheetViews>
  <sheetFormatPr baseColWidth="10" defaultRowHeight="15" x14ac:dyDescent="0.25"/>
  <cols>
    <col min="1" max="1" width="6" customWidth="1"/>
    <col min="2" max="2" width="20" customWidth="1"/>
    <col min="3" max="3" width="6" customWidth="1"/>
    <col min="4" max="4" width="12.85546875" customWidth="1"/>
    <col min="5" max="5" width="5" customWidth="1"/>
    <col min="6" max="6" width="16.42578125" customWidth="1"/>
    <col min="7" max="7" width="5.140625" customWidth="1"/>
    <col min="8" max="8" width="20.85546875" customWidth="1"/>
    <col min="9" max="9" width="4.28515625" customWidth="1"/>
    <col min="10" max="10" width="16.28515625" customWidth="1"/>
    <col min="11" max="11" width="6.42578125" customWidth="1"/>
    <col min="13" max="13" width="5.140625" customWidth="1"/>
    <col min="14" max="14" width="6.42578125" customWidth="1"/>
  </cols>
  <sheetData>
    <row r="1" spans="1:15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5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5" ht="14.25" customHeight="1" x14ac:dyDescent="0.25">
      <c r="A3" s="198"/>
      <c r="B3" s="104" t="s">
        <v>165</v>
      </c>
      <c r="C3" s="199"/>
      <c r="D3" s="104"/>
      <c r="E3" s="199"/>
      <c r="F3" s="83"/>
      <c r="G3" s="199"/>
      <c r="H3" s="104" t="s">
        <v>166</v>
      </c>
      <c r="I3" s="199"/>
      <c r="J3" s="104"/>
      <c r="K3" s="199"/>
      <c r="L3" s="52"/>
      <c r="M3" s="199"/>
      <c r="N3" s="199"/>
      <c r="O3" t="s">
        <v>177</v>
      </c>
    </row>
    <row r="4" spans="1:15" x14ac:dyDescent="0.25">
      <c r="A4" s="199">
        <v>5</v>
      </c>
      <c r="B4" s="105" t="s">
        <v>13</v>
      </c>
      <c r="C4" s="199">
        <v>0.9</v>
      </c>
      <c r="D4" s="105"/>
      <c r="E4" s="199"/>
      <c r="F4" s="132"/>
      <c r="G4" s="199"/>
      <c r="H4" s="105" t="s">
        <v>12</v>
      </c>
      <c r="I4" s="199">
        <v>0.25</v>
      </c>
      <c r="J4" s="105"/>
      <c r="K4" s="199"/>
      <c r="L4" s="52"/>
      <c r="M4" s="199"/>
      <c r="N4" s="199">
        <f>C4+E4+G4+I4+K4</f>
        <v>1.1499999999999999</v>
      </c>
    </row>
    <row r="5" spans="1:15" ht="15" customHeight="1" x14ac:dyDescent="0.25">
      <c r="A5" s="198"/>
      <c r="B5" s="60" t="s">
        <v>84</v>
      </c>
      <c r="C5" s="198"/>
      <c r="D5" s="60"/>
      <c r="E5" s="198"/>
      <c r="F5" s="60" t="s">
        <v>84</v>
      </c>
      <c r="G5" s="198"/>
      <c r="H5" s="60"/>
      <c r="I5" s="198"/>
      <c r="J5" s="60" t="s">
        <v>84</v>
      </c>
      <c r="K5" s="198"/>
      <c r="L5" s="60"/>
      <c r="M5" s="198"/>
      <c r="N5" s="198"/>
      <c r="O5" t="s">
        <v>179</v>
      </c>
    </row>
    <row r="6" spans="1:15" ht="23.25" x14ac:dyDescent="0.25">
      <c r="A6" s="200">
        <v>14.81</v>
      </c>
      <c r="B6" s="50" t="s">
        <v>85</v>
      </c>
      <c r="C6" s="200">
        <v>0.33</v>
      </c>
      <c r="D6" s="54"/>
      <c r="E6" s="204"/>
      <c r="F6" s="50" t="s">
        <v>85</v>
      </c>
      <c r="G6" s="200">
        <v>0.33</v>
      </c>
      <c r="H6" s="50"/>
      <c r="I6" s="200"/>
      <c r="J6" s="50" t="s">
        <v>86</v>
      </c>
      <c r="K6" s="200">
        <v>2.76</v>
      </c>
      <c r="L6" s="54"/>
      <c r="M6" s="200"/>
      <c r="N6" s="200">
        <f>C6+E6+G6+I6+K6+M6</f>
        <v>3.42</v>
      </c>
    </row>
    <row r="7" spans="1:15" x14ac:dyDescent="0.25">
      <c r="A7" s="198"/>
      <c r="B7" s="49" t="s">
        <v>87</v>
      </c>
      <c r="C7" s="198"/>
      <c r="D7" s="49" t="s">
        <v>87</v>
      </c>
      <c r="E7" s="198"/>
      <c r="F7" s="49" t="s">
        <v>87</v>
      </c>
      <c r="G7" s="198"/>
      <c r="H7" s="49" t="s">
        <v>87</v>
      </c>
      <c r="I7" s="198"/>
      <c r="J7" s="49" t="s">
        <v>87</v>
      </c>
      <c r="K7" s="198"/>
      <c r="L7" s="49" t="s">
        <v>87</v>
      </c>
      <c r="M7" s="198"/>
      <c r="N7" s="198"/>
      <c r="O7" t="s">
        <v>178</v>
      </c>
    </row>
    <row r="8" spans="1:15" ht="28.5" customHeight="1" x14ac:dyDescent="0.25">
      <c r="A8" s="200">
        <v>14</v>
      </c>
      <c r="B8" s="50" t="s">
        <v>56</v>
      </c>
      <c r="C8" s="200">
        <v>1.23</v>
      </c>
      <c r="D8" s="50" t="s">
        <v>65</v>
      </c>
      <c r="E8" s="204">
        <v>0.4</v>
      </c>
      <c r="F8" s="50" t="s">
        <v>65</v>
      </c>
      <c r="G8" s="204">
        <v>0.4</v>
      </c>
      <c r="H8" s="50" t="s">
        <v>65</v>
      </c>
      <c r="I8" s="204">
        <v>0.4</v>
      </c>
      <c r="J8" s="89" t="s">
        <v>88</v>
      </c>
      <c r="K8" s="204">
        <v>0.4</v>
      </c>
      <c r="L8" s="50" t="s">
        <v>65</v>
      </c>
      <c r="M8" s="204">
        <v>0.4</v>
      </c>
      <c r="N8" s="200">
        <v>3.23</v>
      </c>
    </row>
    <row r="9" spans="1:15" ht="15.75" customHeight="1" x14ac:dyDescent="0.25">
      <c r="A9" s="198"/>
      <c r="B9" s="51"/>
      <c r="C9" s="198"/>
      <c r="D9" s="60"/>
      <c r="E9" s="198"/>
      <c r="F9" s="55"/>
      <c r="G9" s="198"/>
      <c r="H9" s="60" t="s">
        <v>48</v>
      </c>
      <c r="I9" s="198"/>
      <c r="J9" s="60"/>
      <c r="K9" s="198"/>
      <c r="L9" s="114"/>
      <c r="M9" s="198"/>
      <c r="N9" s="67"/>
      <c r="O9" t="s">
        <v>180</v>
      </c>
    </row>
    <row r="10" spans="1:15" x14ac:dyDescent="0.25">
      <c r="A10" s="200">
        <v>5</v>
      </c>
      <c r="B10" s="50"/>
      <c r="C10" s="200"/>
      <c r="D10" s="81"/>
      <c r="E10" s="200"/>
      <c r="F10" s="80"/>
      <c r="G10" s="200"/>
      <c r="H10" s="81" t="s">
        <v>13</v>
      </c>
      <c r="I10" s="200">
        <v>1.1499999999999999</v>
      </c>
      <c r="J10" s="81"/>
      <c r="K10" s="200"/>
      <c r="L10" s="54"/>
      <c r="M10" s="200"/>
      <c r="N10" s="68">
        <f>C10+E10+G10+I10+K10</f>
        <v>1.1499999999999999</v>
      </c>
    </row>
    <row r="11" spans="1:15" ht="15" customHeight="1" x14ac:dyDescent="0.25">
      <c r="A11" s="198"/>
      <c r="B11" s="114"/>
      <c r="C11" s="198"/>
      <c r="D11" s="60" t="s">
        <v>52</v>
      </c>
      <c r="E11" s="205"/>
      <c r="F11" s="60"/>
      <c r="G11" s="198"/>
      <c r="H11" s="60"/>
      <c r="I11" s="198"/>
      <c r="J11" s="114"/>
      <c r="K11" s="198"/>
      <c r="L11" s="35"/>
      <c r="M11" s="198"/>
      <c r="N11" s="67"/>
      <c r="O11" t="s">
        <v>181</v>
      </c>
    </row>
    <row r="12" spans="1:15" x14ac:dyDescent="0.25">
      <c r="A12" s="200">
        <v>5</v>
      </c>
      <c r="B12" s="80"/>
      <c r="C12" s="200"/>
      <c r="D12" s="81" t="s">
        <v>13</v>
      </c>
      <c r="E12" s="200">
        <v>1.1499999999999999</v>
      </c>
      <c r="F12" s="86"/>
      <c r="G12" s="200"/>
      <c r="H12" s="54"/>
      <c r="I12" s="200"/>
      <c r="J12" s="86"/>
      <c r="K12" s="200"/>
      <c r="L12" s="12"/>
      <c r="M12" s="200"/>
      <c r="N12" s="68">
        <f>E12+G12+I12+K12+M12</f>
        <v>1.1499999999999999</v>
      </c>
    </row>
    <row r="13" spans="1:15" x14ac:dyDescent="0.25">
      <c r="A13" s="67"/>
      <c r="B13" s="6" t="s">
        <v>106</v>
      </c>
      <c r="C13" s="67"/>
      <c r="D13" s="6" t="s">
        <v>106</v>
      </c>
      <c r="E13" s="67"/>
      <c r="F13" s="6" t="s">
        <v>106</v>
      </c>
      <c r="G13" s="67"/>
      <c r="H13" s="6" t="s">
        <v>106</v>
      </c>
      <c r="I13" s="67"/>
      <c r="J13" s="6" t="s">
        <v>106</v>
      </c>
      <c r="K13" s="67"/>
      <c r="L13" s="131"/>
      <c r="M13" s="67"/>
      <c r="N13" s="67"/>
      <c r="O13" t="s">
        <v>182</v>
      </c>
    </row>
    <row r="14" spans="1:15" x14ac:dyDescent="0.25">
      <c r="A14" s="68">
        <v>45</v>
      </c>
      <c r="B14" s="12"/>
      <c r="C14" s="68">
        <v>2.08</v>
      </c>
      <c r="D14" s="12"/>
      <c r="E14" s="68">
        <v>2.0699999999999998</v>
      </c>
      <c r="F14" s="14"/>
      <c r="G14" s="68">
        <v>2.08</v>
      </c>
      <c r="H14" s="12"/>
      <c r="I14" s="68">
        <v>2.0699999999999998</v>
      </c>
      <c r="J14" s="12"/>
      <c r="K14" s="68">
        <v>2.08</v>
      </c>
      <c r="L14" s="12"/>
      <c r="M14" s="68"/>
      <c r="N14" s="68">
        <f>C14+E14+G14+I14+K14+M14</f>
        <v>10.38</v>
      </c>
    </row>
    <row r="15" spans="1:15" x14ac:dyDescent="0.25">
      <c r="A15" s="201"/>
      <c r="B15" s="10" t="s">
        <v>106</v>
      </c>
      <c r="C15" s="67"/>
      <c r="D15" s="10" t="s">
        <v>106</v>
      </c>
      <c r="E15" s="67"/>
      <c r="F15" s="10" t="s">
        <v>106</v>
      </c>
      <c r="G15" s="67"/>
      <c r="H15" s="10" t="s">
        <v>106</v>
      </c>
      <c r="I15" s="67"/>
      <c r="J15" s="10" t="s">
        <v>106</v>
      </c>
      <c r="K15" s="67"/>
      <c r="L15" s="10"/>
      <c r="M15" s="67"/>
      <c r="N15" s="67"/>
      <c r="O15" t="s">
        <v>182</v>
      </c>
    </row>
    <row r="16" spans="1:15" x14ac:dyDescent="0.25">
      <c r="A16" s="202">
        <v>22</v>
      </c>
      <c r="B16" s="12" t="s">
        <v>117</v>
      </c>
      <c r="C16" s="68">
        <v>1.01</v>
      </c>
      <c r="D16" s="12" t="s">
        <v>117</v>
      </c>
      <c r="E16" s="68">
        <v>1.02</v>
      </c>
      <c r="F16" s="12" t="s">
        <v>117</v>
      </c>
      <c r="G16" s="68">
        <v>1.02</v>
      </c>
      <c r="H16" s="12" t="s">
        <v>117</v>
      </c>
      <c r="I16" s="68">
        <v>1.02</v>
      </c>
      <c r="J16" s="12" t="s">
        <v>117</v>
      </c>
      <c r="K16" s="68">
        <v>1.02</v>
      </c>
      <c r="L16" s="12"/>
      <c r="M16" s="68"/>
      <c r="N16" s="68">
        <f>C16+E16+G16+I16+K16+M16</f>
        <v>5.09</v>
      </c>
    </row>
    <row r="17" spans="1:15" x14ac:dyDescent="0.25">
      <c r="A17" s="193"/>
      <c r="B17" s="190"/>
      <c r="C17" s="193"/>
      <c r="D17" s="190" t="s">
        <v>161</v>
      </c>
      <c r="E17" s="193"/>
      <c r="F17" s="191"/>
      <c r="G17" s="193"/>
      <c r="H17" s="192"/>
      <c r="I17" s="193"/>
      <c r="J17" s="190" t="s">
        <v>162</v>
      </c>
      <c r="K17" s="193"/>
      <c r="L17" s="190"/>
      <c r="M17" s="193"/>
      <c r="N17" s="193"/>
      <c r="O17" t="s">
        <v>181</v>
      </c>
    </row>
    <row r="18" spans="1:15" x14ac:dyDescent="0.25">
      <c r="A18" s="197">
        <v>15.16</v>
      </c>
      <c r="B18" s="194"/>
      <c r="C18" s="197"/>
      <c r="D18" s="194" t="s">
        <v>163</v>
      </c>
      <c r="E18" s="197">
        <v>3</v>
      </c>
      <c r="F18" s="195"/>
      <c r="G18" s="197"/>
      <c r="H18" s="196"/>
      <c r="I18" s="197"/>
      <c r="J18" s="194" t="s">
        <v>65</v>
      </c>
      <c r="K18" s="197">
        <v>0.5</v>
      </c>
      <c r="L18" s="194"/>
      <c r="M18" s="197"/>
      <c r="N18" s="197">
        <f>C18+E18+G18+I18+K18</f>
        <v>3.5</v>
      </c>
    </row>
    <row r="19" spans="1:15" x14ac:dyDescent="0.25">
      <c r="A19" s="203"/>
      <c r="B19" s="52"/>
      <c r="C19" s="199"/>
      <c r="D19" s="52"/>
      <c r="E19" s="199"/>
      <c r="F19" s="83"/>
      <c r="G19" s="199"/>
      <c r="H19" s="52"/>
      <c r="I19" s="199"/>
      <c r="J19" s="52"/>
      <c r="K19" s="199"/>
      <c r="L19" s="52"/>
      <c r="M19" s="199"/>
      <c r="N19" s="199"/>
    </row>
    <row r="20" spans="1:15" x14ac:dyDescent="0.25">
      <c r="A20" s="135">
        <f>SUM(A3:A19)</f>
        <v>125.97</v>
      </c>
      <c r="B20" s="53" t="s">
        <v>10</v>
      </c>
      <c r="C20" s="135">
        <f>SUM(C3:C19)</f>
        <v>5.55</v>
      </c>
      <c r="D20" s="81"/>
      <c r="E20" s="135">
        <f>SUM(E3:E19)</f>
        <v>7.64</v>
      </c>
      <c r="F20" s="109"/>
      <c r="G20" s="135">
        <f>SUM(G3:G19)</f>
        <v>3.83</v>
      </c>
      <c r="H20" s="53"/>
      <c r="I20" s="135">
        <f>SUM(I3:I19)</f>
        <v>4.8899999999999997</v>
      </c>
      <c r="J20" s="53"/>
      <c r="K20" s="135">
        <f>SUM(K3:K19)</f>
        <v>6.76</v>
      </c>
      <c r="L20" s="81"/>
      <c r="M20" s="135">
        <v>0.4</v>
      </c>
      <c r="N20" s="135">
        <f>SUM(N3:N19)</f>
        <v>29.070000000000004</v>
      </c>
    </row>
    <row r="21" spans="1:15" x14ac:dyDescent="0.25">
      <c r="A21" s="47"/>
      <c r="B21" s="47"/>
      <c r="C21" s="47"/>
      <c r="D21" s="110"/>
      <c r="E21" s="47"/>
      <c r="F21" s="75"/>
      <c r="G21" s="47"/>
      <c r="H21" s="47"/>
      <c r="I21" s="47"/>
      <c r="J21" s="100"/>
      <c r="K21" s="47"/>
      <c r="L21" s="47"/>
      <c r="M21" s="47"/>
      <c r="N21" s="47"/>
    </row>
    <row r="22" spans="1:15" x14ac:dyDescent="0.25">
      <c r="A22" s="47"/>
      <c r="B22" s="47"/>
      <c r="C22" s="47"/>
      <c r="D22" s="111"/>
      <c r="E22" s="47"/>
      <c r="F22" s="75"/>
      <c r="G22" s="47"/>
      <c r="H22" s="47" t="s">
        <v>15</v>
      </c>
      <c r="I22" s="47"/>
      <c r="J22" s="100"/>
      <c r="K22" s="101">
        <f>N20*4.33</f>
        <v>125.87310000000002</v>
      </c>
      <c r="L22" s="101"/>
      <c r="M22" s="101"/>
      <c r="N22" s="47"/>
    </row>
    <row r="23" spans="1:15" x14ac:dyDescent="0.25">
      <c r="A23" s="47"/>
      <c r="B23" s="47" t="s">
        <v>16</v>
      </c>
      <c r="C23" s="47"/>
      <c r="D23" s="111"/>
      <c r="E23" s="129"/>
      <c r="F23" s="75" t="s">
        <v>176</v>
      </c>
      <c r="G23" s="47"/>
      <c r="H23" s="47"/>
      <c r="I23" s="112"/>
      <c r="J23" s="136"/>
      <c r="K23" s="47"/>
      <c r="L23" s="47"/>
      <c r="M23" s="47"/>
      <c r="N23" s="47"/>
    </row>
    <row r="24" spans="1:15" x14ac:dyDescent="0.25">
      <c r="A24" s="47"/>
      <c r="B24" s="47" t="s">
        <v>90</v>
      </c>
      <c r="C24" s="47"/>
      <c r="D24" s="113"/>
      <c r="E24" s="111"/>
      <c r="F24" s="75"/>
      <c r="G24" s="47"/>
      <c r="H24" s="47"/>
      <c r="I24" s="47"/>
      <c r="J24" s="47"/>
      <c r="K24" s="47"/>
      <c r="L24" s="47"/>
      <c r="M24" s="47"/>
      <c r="N24" s="47"/>
    </row>
  </sheetData>
  <pageMargins left="0" right="0" top="0" bottom="0" header="0" footer="0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8"/>
    </sheetView>
  </sheetViews>
  <sheetFormatPr baseColWidth="10" defaultRowHeight="15" x14ac:dyDescent="0.25"/>
  <cols>
    <col min="2" max="2" width="7.5703125" customWidth="1"/>
    <col min="3" max="3" width="8.7109375" customWidth="1"/>
    <col min="4" max="4" width="9" customWidth="1"/>
    <col min="5" max="5" width="8.28515625" customWidth="1"/>
    <col min="7" max="7" width="7.42578125" customWidth="1"/>
    <col min="8" max="8" width="8.5703125" customWidth="1"/>
    <col min="9" max="9" width="7.28515625" customWidth="1"/>
    <col min="10" max="10" width="9.140625" customWidth="1"/>
    <col min="11" max="11" width="7.5703125" customWidth="1"/>
    <col min="13" max="13" width="7.5703125" customWidth="1"/>
    <col min="14" max="14" width="8.2851562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44384</v>
      </c>
      <c r="B4" s="177"/>
      <c r="C4" s="178"/>
      <c r="D4" s="177"/>
      <c r="E4" s="179"/>
      <c r="F4" s="177" t="s">
        <v>169</v>
      </c>
      <c r="G4" s="178">
        <v>3.28</v>
      </c>
      <c r="H4" s="180"/>
      <c r="I4" s="178"/>
      <c r="J4" s="181"/>
      <c r="K4" s="178"/>
      <c r="L4" s="182"/>
      <c r="M4" s="189"/>
      <c r="N4" s="183"/>
    </row>
    <row r="5" spans="1:14" ht="24.75" x14ac:dyDescent="0.25">
      <c r="A5" s="176">
        <v>44387</v>
      </c>
      <c r="B5" s="177"/>
      <c r="C5" s="178"/>
      <c r="D5" s="177"/>
      <c r="E5" s="179"/>
      <c r="F5" s="177"/>
      <c r="G5" s="184"/>
      <c r="H5" s="180"/>
      <c r="I5" s="185"/>
      <c r="J5" s="186"/>
      <c r="K5" s="178"/>
      <c r="L5" s="177" t="s">
        <v>169</v>
      </c>
      <c r="M5" s="189">
        <v>4</v>
      </c>
      <c r="N5" s="183"/>
    </row>
    <row r="6" spans="1:14" ht="24.75" x14ac:dyDescent="0.25">
      <c r="A6" s="176">
        <v>44391</v>
      </c>
      <c r="B6" s="177"/>
      <c r="C6" s="178"/>
      <c r="D6" s="177"/>
      <c r="E6" s="179"/>
      <c r="F6" s="177" t="s">
        <v>169</v>
      </c>
      <c r="G6" s="184">
        <v>2</v>
      </c>
      <c r="H6" s="180"/>
      <c r="I6" s="185"/>
      <c r="J6" s="186"/>
      <c r="K6" s="178"/>
      <c r="L6" s="177"/>
      <c r="M6" s="189"/>
      <c r="N6" s="183"/>
    </row>
    <row r="7" spans="1:14" ht="24.75" x14ac:dyDescent="0.25">
      <c r="A7" s="176">
        <v>44394</v>
      </c>
      <c r="B7" s="177"/>
      <c r="C7" s="178"/>
      <c r="D7" s="177"/>
      <c r="E7" s="179"/>
      <c r="F7" s="177"/>
      <c r="G7" s="184"/>
      <c r="H7" s="180"/>
      <c r="I7" s="185"/>
      <c r="J7" s="186"/>
      <c r="K7" s="178"/>
      <c r="L7" s="177" t="s">
        <v>169</v>
      </c>
      <c r="M7" s="189">
        <v>5</v>
      </c>
      <c r="N7" s="183"/>
    </row>
    <row r="8" spans="1:14" ht="24.75" x14ac:dyDescent="0.25">
      <c r="A8" s="176">
        <v>44398</v>
      </c>
      <c r="B8" s="177"/>
      <c r="C8" s="178"/>
      <c r="D8" s="177"/>
      <c r="E8" s="179"/>
      <c r="F8" s="177" t="s">
        <v>169</v>
      </c>
      <c r="G8" s="184">
        <v>2</v>
      </c>
      <c r="H8" s="180"/>
      <c r="I8" s="185"/>
      <c r="J8" s="186"/>
      <c r="K8" s="178"/>
      <c r="L8" s="177"/>
      <c r="M8" s="189"/>
      <c r="N8" s="183"/>
    </row>
    <row r="9" spans="1:14" ht="24.75" x14ac:dyDescent="0.25">
      <c r="A9" s="176">
        <v>44401</v>
      </c>
      <c r="B9" s="177"/>
      <c r="C9" s="178"/>
      <c r="D9" s="177"/>
      <c r="E9" s="179"/>
      <c r="F9" s="177"/>
      <c r="G9" s="184"/>
      <c r="H9" s="180"/>
      <c r="I9" s="185"/>
      <c r="J9" s="186"/>
      <c r="K9" s="178"/>
      <c r="L9" s="177" t="s">
        <v>169</v>
      </c>
      <c r="M9" s="189">
        <v>5</v>
      </c>
      <c r="N9" s="183"/>
    </row>
    <row r="10" spans="1:14" ht="24.75" x14ac:dyDescent="0.25">
      <c r="A10" s="176">
        <v>44405</v>
      </c>
      <c r="B10" s="177"/>
      <c r="C10" s="178"/>
      <c r="D10" s="177"/>
      <c r="E10" s="179"/>
      <c r="F10" s="177" t="s">
        <v>169</v>
      </c>
      <c r="G10" s="184">
        <v>2</v>
      </c>
      <c r="H10" s="180"/>
      <c r="I10" s="185"/>
      <c r="J10" s="186"/>
      <c r="K10" s="178"/>
      <c r="L10" s="177"/>
      <c r="M10" s="189"/>
      <c r="N10" s="183"/>
    </row>
    <row r="11" spans="1:14" ht="25.5" thickBot="1" x14ac:dyDescent="0.3">
      <c r="A11" s="176">
        <v>44408</v>
      </c>
      <c r="B11" s="177"/>
      <c r="C11" s="178"/>
      <c r="D11" s="177"/>
      <c r="E11" s="179"/>
      <c r="F11" s="177"/>
      <c r="G11" s="184"/>
      <c r="H11" s="180"/>
      <c r="I11" s="185"/>
      <c r="J11" s="186"/>
      <c r="K11" s="178"/>
      <c r="L11" s="177" t="s">
        <v>169</v>
      </c>
      <c r="M11" s="189">
        <v>3</v>
      </c>
      <c r="N11" s="183"/>
    </row>
    <row r="12" spans="1:14" ht="15.75" thickBot="1" x14ac:dyDescent="0.3">
      <c r="A12" s="166" t="s">
        <v>138</v>
      </c>
      <c r="B12" s="167"/>
      <c r="C12" s="168">
        <f>SUM(C4:C11)</f>
        <v>0</v>
      </c>
      <c r="D12" s="167"/>
      <c r="E12" s="173">
        <f>SUM(E4:E11)</f>
        <v>0</v>
      </c>
      <c r="F12" s="167"/>
      <c r="G12" s="168">
        <f>SUM(G4:G11)</f>
        <v>9.2799999999999994</v>
      </c>
      <c r="H12" s="154"/>
      <c r="I12" s="171">
        <f>SUM(I4:I11)</f>
        <v>0</v>
      </c>
      <c r="J12" s="167"/>
      <c r="K12" s="168">
        <f>SUM(K4:K11)</f>
        <v>0</v>
      </c>
      <c r="L12" s="167"/>
      <c r="M12" s="168">
        <f>SUM(M4:M11)</f>
        <v>17</v>
      </c>
      <c r="N12" s="167">
        <f>C12+E12+G12+I12+K12+M12</f>
        <v>26.28</v>
      </c>
    </row>
    <row r="16" spans="1:14" x14ac:dyDescent="0.25">
      <c r="B16" s="47" t="s">
        <v>16</v>
      </c>
      <c r="E16" s="157"/>
      <c r="F16" s="158" t="s">
        <v>175</v>
      </c>
    </row>
    <row r="17" spans="2:4" x14ac:dyDescent="0.25">
      <c r="B17" t="s">
        <v>18</v>
      </c>
      <c r="D17" t="str">
        <f>B1</f>
        <v xml:space="preserve">Mª DEL MAR ANDUJAR GONZALEZ </v>
      </c>
    </row>
    <row r="18" spans="2:4" x14ac:dyDescent="0.25">
      <c r="B18" t="s">
        <v>17</v>
      </c>
    </row>
  </sheetData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26"/>
    </sheetView>
  </sheetViews>
  <sheetFormatPr baseColWidth="10" defaultRowHeight="15" x14ac:dyDescent="0.25"/>
  <cols>
    <col min="1" max="1" width="6" customWidth="1"/>
    <col min="3" max="3" width="6.28515625" customWidth="1"/>
    <col min="5" max="5" width="9.28515625" customWidth="1"/>
    <col min="7" max="7" width="8" customWidth="1"/>
    <col min="9" max="9" width="8.42578125" customWidth="1"/>
    <col min="11" max="11" width="8.7109375" customWidth="1"/>
    <col min="13" max="13" width="5.85546875" customWidth="1"/>
    <col min="14" max="14" width="5.14062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34.5" x14ac:dyDescent="0.25">
      <c r="A3" s="198"/>
      <c r="B3" s="104" t="s">
        <v>165</v>
      </c>
      <c r="C3" s="199"/>
      <c r="D3" s="104"/>
      <c r="E3" s="199"/>
      <c r="F3" s="83"/>
      <c r="G3" s="199"/>
      <c r="H3" s="104" t="s">
        <v>166</v>
      </c>
      <c r="I3" s="199"/>
      <c r="J3" s="104"/>
      <c r="K3" s="199"/>
      <c r="L3" s="52"/>
      <c r="M3" s="199"/>
      <c r="N3" s="199"/>
    </row>
    <row r="4" spans="1:14" x14ac:dyDescent="0.25">
      <c r="A4" s="199">
        <v>5</v>
      </c>
      <c r="B4" s="105" t="s">
        <v>13</v>
      </c>
      <c r="C4" s="199">
        <v>0.9</v>
      </c>
      <c r="D4" s="105"/>
      <c r="E4" s="199"/>
      <c r="F4" s="132"/>
      <c r="G4" s="199"/>
      <c r="H4" s="105" t="s">
        <v>12</v>
      </c>
      <c r="I4" s="199">
        <v>0.25</v>
      </c>
      <c r="J4" s="105"/>
      <c r="K4" s="199"/>
      <c r="L4" s="52"/>
      <c r="M4" s="199"/>
      <c r="N4" s="199">
        <f>C4+E4+G4+I4+K4</f>
        <v>1.1499999999999999</v>
      </c>
    </row>
    <row r="5" spans="1:14" ht="23.25" x14ac:dyDescent="0.25">
      <c r="A5" s="198"/>
      <c r="B5" s="60" t="s">
        <v>84</v>
      </c>
      <c r="C5" s="198"/>
      <c r="D5" s="60"/>
      <c r="E5" s="198"/>
      <c r="F5" s="60" t="s">
        <v>84</v>
      </c>
      <c r="G5" s="198"/>
      <c r="H5" s="60"/>
      <c r="I5" s="198"/>
      <c r="J5" s="60" t="s">
        <v>84</v>
      </c>
      <c r="K5" s="198"/>
      <c r="L5" s="60"/>
      <c r="M5" s="198"/>
      <c r="N5" s="198"/>
    </row>
    <row r="6" spans="1:14" ht="23.25" x14ac:dyDescent="0.25">
      <c r="A6" s="200">
        <v>14.81</v>
      </c>
      <c r="B6" s="50" t="s">
        <v>85</v>
      </c>
      <c r="C6" s="200">
        <v>0.33</v>
      </c>
      <c r="D6" s="54"/>
      <c r="E6" s="204"/>
      <c r="F6" s="50" t="s">
        <v>85</v>
      </c>
      <c r="G6" s="200">
        <v>0.33</v>
      </c>
      <c r="H6" s="50"/>
      <c r="I6" s="200"/>
      <c r="J6" s="50" t="s">
        <v>86</v>
      </c>
      <c r="K6" s="200">
        <v>2.76</v>
      </c>
      <c r="L6" s="54"/>
      <c r="M6" s="200"/>
      <c r="N6" s="200">
        <f>C6+E6+G6+I6+K6+M6</f>
        <v>3.42</v>
      </c>
    </row>
    <row r="7" spans="1:14" x14ac:dyDescent="0.25">
      <c r="A7" s="198"/>
      <c r="B7" s="49" t="s">
        <v>87</v>
      </c>
      <c r="C7" s="198"/>
      <c r="D7" s="49" t="s">
        <v>87</v>
      </c>
      <c r="E7" s="198"/>
      <c r="F7" s="49" t="s">
        <v>87</v>
      </c>
      <c r="G7" s="198"/>
      <c r="H7" s="49" t="s">
        <v>87</v>
      </c>
      <c r="I7" s="198"/>
      <c r="J7" s="49" t="s">
        <v>87</v>
      </c>
      <c r="K7" s="198"/>
      <c r="L7" s="49" t="s">
        <v>87</v>
      </c>
      <c r="M7" s="198"/>
      <c r="N7" s="198"/>
    </row>
    <row r="8" spans="1:14" ht="45" x14ac:dyDescent="0.25">
      <c r="A8" s="200">
        <v>14</v>
      </c>
      <c r="B8" s="50" t="s">
        <v>56</v>
      </c>
      <c r="C8" s="200">
        <v>1.23</v>
      </c>
      <c r="D8" s="50" t="s">
        <v>65</v>
      </c>
      <c r="E8" s="204">
        <v>0.4</v>
      </c>
      <c r="F8" s="50" t="s">
        <v>65</v>
      </c>
      <c r="G8" s="204">
        <v>0.4</v>
      </c>
      <c r="H8" s="50" t="s">
        <v>65</v>
      </c>
      <c r="I8" s="204">
        <v>0.4</v>
      </c>
      <c r="J8" s="89" t="s">
        <v>88</v>
      </c>
      <c r="K8" s="204">
        <v>0.4</v>
      </c>
      <c r="L8" s="50" t="s">
        <v>65</v>
      </c>
      <c r="M8" s="204">
        <v>0.4</v>
      </c>
      <c r="N8" s="200">
        <v>3.23</v>
      </c>
    </row>
    <row r="9" spans="1:14" ht="23.25" x14ac:dyDescent="0.25">
      <c r="A9" s="198"/>
      <c r="B9" s="51"/>
      <c r="C9" s="198"/>
      <c r="D9" s="60"/>
      <c r="E9" s="198"/>
      <c r="F9" s="55"/>
      <c r="G9" s="198"/>
      <c r="H9" s="60" t="s">
        <v>48</v>
      </c>
      <c r="I9" s="198"/>
      <c r="J9" s="60"/>
      <c r="K9" s="198"/>
      <c r="L9" s="114"/>
      <c r="M9" s="198"/>
      <c r="N9" s="67"/>
    </row>
    <row r="10" spans="1:14" x14ac:dyDescent="0.25">
      <c r="A10" s="200">
        <v>5</v>
      </c>
      <c r="B10" s="50"/>
      <c r="C10" s="200"/>
      <c r="D10" s="81"/>
      <c r="E10" s="200"/>
      <c r="F10" s="80"/>
      <c r="G10" s="200"/>
      <c r="H10" s="81" t="s">
        <v>13</v>
      </c>
      <c r="I10" s="200">
        <v>1.1499999999999999</v>
      </c>
      <c r="J10" s="81"/>
      <c r="K10" s="200"/>
      <c r="L10" s="54"/>
      <c r="M10" s="200"/>
      <c r="N10" s="68">
        <f>C10+E10+G10+I10+K10</f>
        <v>1.1499999999999999</v>
      </c>
    </row>
    <row r="11" spans="1:14" ht="23.25" x14ac:dyDescent="0.25">
      <c r="A11" s="198"/>
      <c r="B11" s="114"/>
      <c r="C11" s="198"/>
      <c r="D11" s="60" t="s">
        <v>52</v>
      </c>
      <c r="E11" s="205"/>
      <c r="F11" s="60"/>
      <c r="G11" s="198"/>
      <c r="H11" s="60"/>
      <c r="I11" s="198"/>
      <c r="J11" s="114"/>
      <c r="K11" s="198"/>
      <c r="L11" s="35"/>
      <c r="M11" s="198"/>
      <c r="N11" s="67"/>
    </row>
    <row r="12" spans="1:14" x14ac:dyDescent="0.25">
      <c r="A12" s="200">
        <v>5</v>
      </c>
      <c r="B12" s="80"/>
      <c r="C12" s="200"/>
      <c r="D12" s="81" t="s">
        <v>13</v>
      </c>
      <c r="E12" s="200">
        <v>1.1499999999999999</v>
      </c>
      <c r="F12" s="86"/>
      <c r="G12" s="200"/>
      <c r="H12" s="54"/>
      <c r="I12" s="200"/>
      <c r="J12" s="86"/>
      <c r="K12" s="200"/>
      <c r="L12" s="12"/>
      <c r="M12" s="200"/>
      <c r="N12" s="68">
        <f>E12+G12+I12+K12+M12</f>
        <v>1.1499999999999999</v>
      </c>
    </row>
    <row r="13" spans="1:14" x14ac:dyDescent="0.25">
      <c r="A13" s="67"/>
      <c r="B13" s="6" t="s">
        <v>106</v>
      </c>
      <c r="C13" s="67"/>
      <c r="D13" s="6" t="s">
        <v>106</v>
      </c>
      <c r="E13" s="67"/>
      <c r="F13" s="6" t="s">
        <v>106</v>
      </c>
      <c r="G13" s="67"/>
      <c r="H13" s="6" t="s">
        <v>106</v>
      </c>
      <c r="I13" s="67"/>
      <c r="J13" s="6" t="s">
        <v>106</v>
      </c>
      <c r="K13" s="67"/>
      <c r="L13" s="131"/>
      <c r="M13" s="67"/>
      <c r="N13" s="67"/>
    </row>
    <row r="14" spans="1:14" x14ac:dyDescent="0.25">
      <c r="A14" s="68">
        <v>45</v>
      </c>
      <c r="B14" s="12"/>
      <c r="C14" s="68">
        <v>2.08</v>
      </c>
      <c r="D14" s="12"/>
      <c r="E14" s="68">
        <v>2.0699999999999998</v>
      </c>
      <c r="F14" s="14"/>
      <c r="G14" s="68">
        <v>2.08</v>
      </c>
      <c r="H14" s="12"/>
      <c r="I14" s="68">
        <v>2.0699999999999998</v>
      </c>
      <c r="J14" s="12"/>
      <c r="K14" s="68">
        <v>2.08</v>
      </c>
      <c r="L14" s="12"/>
      <c r="M14" s="68"/>
      <c r="N14" s="68">
        <f>C14+E14+G14+I14+K14+M14</f>
        <v>10.38</v>
      </c>
    </row>
    <row r="15" spans="1:14" x14ac:dyDescent="0.25">
      <c r="A15" s="201"/>
      <c r="B15" s="10" t="s">
        <v>106</v>
      </c>
      <c r="C15" s="67"/>
      <c r="D15" s="10" t="s">
        <v>106</v>
      </c>
      <c r="E15" s="67"/>
      <c r="F15" s="10" t="s">
        <v>106</v>
      </c>
      <c r="G15" s="67"/>
      <c r="H15" s="10" t="s">
        <v>106</v>
      </c>
      <c r="I15" s="67"/>
      <c r="J15" s="10" t="s">
        <v>106</v>
      </c>
      <c r="K15" s="67"/>
      <c r="L15" s="10"/>
      <c r="M15" s="67"/>
      <c r="N15" s="67"/>
    </row>
    <row r="16" spans="1:14" x14ac:dyDescent="0.25">
      <c r="A16" s="202">
        <v>22</v>
      </c>
      <c r="B16" s="12" t="s">
        <v>117</v>
      </c>
      <c r="C16" s="68">
        <v>1.01</v>
      </c>
      <c r="D16" s="12" t="s">
        <v>117</v>
      </c>
      <c r="E16" s="68">
        <v>1.02</v>
      </c>
      <c r="F16" s="12" t="s">
        <v>117</v>
      </c>
      <c r="G16" s="68">
        <v>1.02</v>
      </c>
      <c r="H16" s="12" t="s">
        <v>117</v>
      </c>
      <c r="I16" s="68">
        <v>1.02</v>
      </c>
      <c r="J16" s="12" t="s">
        <v>117</v>
      </c>
      <c r="K16" s="68">
        <v>1.02</v>
      </c>
      <c r="L16" s="12"/>
      <c r="M16" s="68"/>
      <c r="N16" s="68">
        <f>C16+E16+G16+I16+K16+M16</f>
        <v>5.09</v>
      </c>
    </row>
    <row r="17" spans="1:14" ht="48" x14ac:dyDescent="0.25">
      <c r="A17" s="201"/>
      <c r="B17" s="10"/>
      <c r="C17" s="67"/>
      <c r="D17" s="10"/>
      <c r="E17" s="67"/>
      <c r="F17" s="31"/>
      <c r="G17" s="67"/>
      <c r="H17" s="59" t="s">
        <v>114</v>
      </c>
      <c r="I17" s="67"/>
      <c r="J17" s="10"/>
      <c r="K17" s="67"/>
      <c r="L17" s="10"/>
      <c r="M17" s="67"/>
      <c r="N17" s="67"/>
    </row>
    <row r="18" spans="1:14" x14ac:dyDescent="0.25">
      <c r="A18" s="202">
        <v>1.5</v>
      </c>
      <c r="B18" s="12"/>
      <c r="C18" s="68"/>
      <c r="D18" s="12"/>
      <c r="E18" s="68"/>
      <c r="F18" s="14"/>
      <c r="G18" s="68"/>
      <c r="H18" s="12" t="s">
        <v>116</v>
      </c>
      <c r="I18" s="68">
        <v>0.35</v>
      </c>
      <c r="J18" s="12"/>
      <c r="K18" s="68"/>
      <c r="L18" s="12"/>
      <c r="M18" s="68"/>
      <c r="N18" s="68">
        <f>C18+E18+G18+I18+K18+M18</f>
        <v>0.35</v>
      </c>
    </row>
    <row r="19" spans="1:14" x14ac:dyDescent="0.25">
      <c r="A19" s="193"/>
      <c r="B19" s="190"/>
      <c r="C19" s="193"/>
      <c r="D19" s="190" t="s">
        <v>161</v>
      </c>
      <c r="E19" s="193"/>
      <c r="F19" s="191"/>
      <c r="G19" s="193"/>
      <c r="H19" s="192"/>
      <c r="I19" s="193"/>
      <c r="J19" s="190" t="s">
        <v>162</v>
      </c>
      <c r="K19" s="193"/>
      <c r="L19" s="190"/>
      <c r="M19" s="193"/>
      <c r="N19" s="193"/>
    </row>
    <row r="20" spans="1:14" x14ac:dyDescent="0.25">
      <c r="A20" s="197">
        <v>15.16</v>
      </c>
      <c r="B20" s="194"/>
      <c r="C20" s="197"/>
      <c r="D20" s="194" t="s">
        <v>163</v>
      </c>
      <c r="E20" s="197">
        <v>3</v>
      </c>
      <c r="F20" s="195"/>
      <c r="G20" s="197"/>
      <c r="H20" s="196"/>
      <c r="I20" s="197"/>
      <c r="J20" s="194" t="s">
        <v>65</v>
      </c>
      <c r="K20" s="197">
        <v>0.5</v>
      </c>
      <c r="L20" s="194"/>
      <c r="M20" s="197"/>
      <c r="N20" s="197">
        <f>C20+E20+G20+I20+K20</f>
        <v>3.5</v>
      </c>
    </row>
    <row r="21" spans="1:14" x14ac:dyDescent="0.25">
      <c r="A21" s="203"/>
      <c r="B21" s="52"/>
      <c r="C21" s="199"/>
      <c r="D21" s="52"/>
      <c r="E21" s="199"/>
      <c r="F21" s="83"/>
      <c r="G21" s="199"/>
      <c r="H21" s="52"/>
      <c r="I21" s="199"/>
      <c r="J21" s="52"/>
      <c r="K21" s="199"/>
      <c r="L21" s="52"/>
      <c r="M21" s="199"/>
      <c r="N21" s="199"/>
    </row>
    <row r="22" spans="1:14" x14ac:dyDescent="0.25">
      <c r="A22" s="135">
        <f>SUM(A3:A21)</f>
        <v>127.47</v>
      </c>
      <c r="B22" s="53" t="s">
        <v>10</v>
      </c>
      <c r="C22" s="135">
        <f>SUM(C3:C21)</f>
        <v>5.55</v>
      </c>
      <c r="D22" s="81"/>
      <c r="E22" s="135">
        <f>SUM(E3:E21)</f>
        <v>7.64</v>
      </c>
      <c r="F22" s="109"/>
      <c r="G22" s="135">
        <f>SUM(G3:G21)</f>
        <v>3.83</v>
      </c>
      <c r="H22" s="53"/>
      <c r="I22" s="135">
        <f>SUM(I3:I21)</f>
        <v>5.2399999999999993</v>
      </c>
      <c r="J22" s="53"/>
      <c r="K22" s="135">
        <f>SUM(K3:K21)</f>
        <v>6.76</v>
      </c>
      <c r="L22" s="81"/>
      <c r="M22" s="135">
        <v>0.4</v>
      </c>
      <c r="N22" s="135">
        <f>SUM(N3:N21)</f>
        <v>29.420000000000005</v>
      </c>
    </row>
    <row r="23" spans="1:14" x14ac:dyDescent="0.25">
      <c r="A23" s="47"/>
      <c r="B23" s="47"/>
      <c r="C23" s="47"/>
      <c r="D23" s="110"/>
      <c r="E23" s="47"/>
      <c r="F23" s="75"/>
      <c r="G23" s="47"/>
      <c r="H23" s="47"/>
      <c r="I23" s="47"/>
      <c r="J23" s="100"/>
      <c r="K23" s="47"/>
      <c r="L23" s="47"/>
      <c r="M23" s="47"/>
      <c r="N23" s="47"/>
    </row>
    <row r="24" spans="1:14" x14ac:dyDescent="0.25">
      <c r="A24" s="47"/>
      <c r="B24" s="47"/>
      <c r="C24" s="47"/>
      <c r="D24" s="111"/>
      <c r="E24" s="47"/>
      <c r="F24" s="75"/>
      <c r="G24" s="47"/>
      <c r="H24" s="47" t="s">
        <v>15</v>
      </c>
      <c r="I24" s="47"/>
      <c r="J24" s="100"/>
      <c r="K24" s="101">
        <f>N22*4.33</f>
        <v>127.38860000000003</v>
      </c>
      <c r="L24" s="101"/>
      <c r="M24" s="101"/>
      <c r="N24" s="47"/>
    </row>
    <row r="25" spans="1:14" x14ac:dyDescent="0.25">
      <c r="A25" s="47"/>
      <c r="B25" s="47" t="s">
        <v>16</v>
      </c>
      <c r="C25" s="47"/>
      <c r="D25" s="111"/>
      <c r="E25" s="129">
        <v>44348</v>
      </c>
      <c r="F25" s="75"/>
      <c r="G25" s="47"/>
      <c r="H25" s="47"/>
      <c r="I25" s="112"/>
      <c r="J25" s="136"/>
      <c r="K25" s="47"/>
      <c r="L25" s="47"/>
      <c r="M25" s="47"/>
      <c r="N25" s="47"/>
    </row>
    <row r="26" spans="1:14" x14ac:dyDescent="0.25">
      <c r="A26" s="47"/>
      <c r="B26" s="47" t="s">
        <v>90</v>
      </c>
      <c r="C26" s="47"/>
      <c r="D26" s="113"/>
      <c r="E26" s="111"/>
      <c r="F26" s="75"/>
      <c r="G26" s="47"/>
      <c r="H26" s="47"/>
      <c r="I26" s="47"/>
      <c r="J26" s="47"/>
      <c r="K26" s="47"/>
      <c r="L26" s="47"/>
      <c r="M26" s="47"/>
      <c r="N26" s="47"/>
    </row>
  </sheetData>
  <pageMargins left="0.7" right="0.7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A7" sqref="A7:N8"/>
    </sheetView>
  </sheetViews>
  <sheetFormatPr baseColWidth="10" defaultRowHeight="15" x14ac:dyDescent="0.25"/>
  <cols>
    <col min="1" max="1" width="5.7109375" customWidth="1"/>
    <col min="2" max="2" width="16.42578125" customWidth="1"/>
    <col min="3" max="3" width="5.42578125" customWidth="1"/>
    <col min="4" max="4" width="14.28515625" customWidth="1"/>
    <col min="5" max="5" width="6.42578125" customWidth="1"/>
    <col min="6" max="6" width="16.5703125" customWidth="1"/>
    <col min="7" max="7" width="6.42578125" customWidth="1"/>
    <col min="8" max="8" width="15.42578125" customWidth="1"/>
    <col min="9" max="9" width="6.5703125" customWidth="1"/>
    <col min="10" max="10" width="16" customWidth="1"/>
    <col min="11" max="11" width="6.140625" customWidth="1"/>
    <col min="12" max="12" width="6" customWidth="1"/>
    <col min="13" max="13" width="5.85546875" customWidth="1"/>
    <col min="14" max="14" width="6.14062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23.25" x14ac:dyDescent="0.25">
      <c r="A3" s="78"/>
      <c r="B3" s="104" t="s">
        <v>165</v>
      </c>
      <c r="C3" s="52"/>
      <c r="D3" s="104"/>
      <c r="E3" s="52"/>
      <c r="F3" s="83"/>
      <c r="G3" s="52"/>
      <c r="H3" s="104" t="s">
        <v>166</v>
      </c>
      <c r="I3" s="52"/>
      <c r="J3" s="104"/>
      <c r="K3" s="52"/>
      <c r="L3" s="52"/>
      <c r="M3" s="52"/>
      <c r="N3" s="52"/>
    </row>
    <row r="4" spans="1:14" x14ac:dyDescent="0.25">
      <c r="A4" s="82">
        <v>5</v>
      </c>
      <c r="B4" s="105" t="s">
        <v>13</v>
      </c>
      <c r="C4" s="52">
        <v>0.9</v>
      </c>
      <c r="D4" s="105"/>
      <c r="E4" s="52"/>
      <c r="F4" s="132"/>
      <c r="G4" s="52"/>
      <c r="H4" s="105" t="s">
        <v>12</v>
      </c>
      <c r="I4" s="52">
        <v>0.25</v>
      </c>
      <c r="J4" s="105"/>
      <c r="K4" s="52"/>
      <c r="L4" s="52"/>
      <c r="M4" s="52"/>
      <c r="N4" s="52">
        <f>C4+E4+G4+I4+K4</f>
        <v>1.1499999999999999</v>
      </c>
    </row>
    <row r="5" spans="1:14" ht="18" customHeight="1" x14ac:dyDescent="0.25">
      <c r="A5" s="78"/>
      <c r="B5" s="60" t="s">
        <v>84</v>
      </c>
      <c r="C5" s="58"/>
      <c r="D5" s="60"/>
      <c r="E5" s="58"/>
      <c r="F5" s="60" t="s">
        <v>84</v>
      </c>
      <c r="G5" s="58"/>
      <c r="H5" s="60"/>
      <c r="I5" s="58"/>
      <c r="J5" s="60" t="s">
        <v>84</v>
      </c>
      <c r="K5" s="58"/>
      <c r="L5" s="60"/>
      <c r="M5" s="58"/>
      <c r="N5" s="58"/>
    </row>
    <row r="6" spans="1:14" ht="23.25" x14ac:dyDescent="0.25">
      <c r="A6" s="53">
        <v>14.81</v>
      </c>
      <c r="B6" s="50" t="s">
        <v>85</v>
      </c>
      <c r="C6" s="54">
        <v>0.33</v>
      </c>
      <c r="D6" s="54"/>
      <c r="E6" s="107"/>
      <c r="F6" s="50" t="s">
        <v>85</v>
      </c>
      <c r="G6" s="54">
        <v>0.33</v>
      </c>
      <c r="H6" s="50"/>
      <c r="I6" s="54"/>
      <c r="J6" s="50" t="s">
        <v>86</v>
      </c>
      <c r="K6" s="54">
        <v>2.76</v>
      </c>
      <c r="L6" s="54"/>
      <c r="M6" s="54"/>
      <c r="N6" s="54">
        <f>C6+E6+G6+I6+K6+M6</f>
        <v>3.42</v>
      </c>
    </row>
    <row r="7" spans="1:14" x14ac:dyDescent="0.25">
      <c r="A7" s="78"/>
      <c r="B7" s="49" t="s">
        <v>87</v>
      </c>
      <c r="C7" s="58"/>
      <c r="D7" s="49"/>
      <c r="E7" s="58"/>
      <c r="F7" s="49" t="s">
        <v>87</v>
      </c>
      <c r="G7" s="58"/>
      <c r="H7" s="49"/>
      <c r="I7" s="58"/>
      <c r="J7" s="49" t="s">
        <v>87</v>
      </c>
      <c r="K7" s="58"/>
      <c r="L7" s="49"/>
      <c r="M7" s="58"/>
      <c r="N7" s="58"/>
    </row>
    <row r="8" spans="1:14" ht="28.5" customHeight="1" x14ac:dyDescent="0.25">
      <c r="A8" s="53">
        <v>12.42</v>
      </c>
      <c r="B8" s="50" t="s">
        <v>56</v>
      </c>
      <c r="C8" s="54">
        <v>2.06</v>
      </c>
      <c r="D8" s="50"/>
      <c r="E8" s="107"/>
      <c r="F8" s="50" t="s">
        <v>65</v>
      </c>
      <c r="G8" s="107">
        <v>0.4</v>
      </c>
      <c r="H8" s="50"/>
      <c r="I8" s="107"/>
      <c r="J8" s="89" t="s">
        <v>88</v>
      </c>
      <c r="K8" s="107">
        <v>0.4</v>
      </c>
      <c r="L8" s="50"/>
      <c r="M8" s="107"/>
      <c r="N8" s="54">
        <f>C8+E8+G8+I8+K8+M8</f>
        <v>2.86</v>
      </c>
    </row>
    <row r="9" spans="1:14" ht="13.5" customHeight="1" x14ac:dyDescent="0.25">
      <c r="A9" s="78"/>
      <c r="B9" s="51"/>
      <c r="C9" s="58"/>
      <c r="D9" s="60"/>
      <c r="E9" s="58"/>
      <c r="F9" s="55"/>
      <c r="G9" s="58"/>
      <c r="H9" s="60" t="s">
        <v>48</v>
      </c>
      <c r="I9" s="58"/>
      <c r="J9" s="60"/>
      <c r="K9" s="58"/>
      <c r="L9" s="114"/>
      <c r="M9" s="58"/>
      <c r="N9" s="10"/>
    </row>
    <row r="10" spans="1:14" x14ac:dyDescent="0.25">
      <c r="A10" s="53">
        <v>5</v>
      </c>
      <c r="B10" s="50"/>
      <c r="C10" s="54"/>
      <c r="D10" s="81"/>
      <c r="E10" s="54"/>
      <c r="F10" s="80"/>
      <c r="G10" s="54"/>
      <c r="H10" s="81" t="s">
        <v>13</v>
      </c>
      <c r="I10" s="54">
        <v>1.1499999999999999</v>
      </c>
      <c r="J10" s="81"/>
      <c r="K10" s="54"/>
      <c r="L10" s="54"/>
      <c r="M10" s="54"/>
      <c r="N10" s="12">
        <f>C10+E10+G10+I10+K10</f>
        <v>1.1499999999999999</v>
      </c>
    </row>
    <row r="11" spans="1:14" ht="15.75" customHeight="1" x14ac:dyDescent="0.25">
      <c r="A11" s="78"/>
      <c r="B11" s="114"/>
      <c r="C11" s="58"/>
      <c r="D11" s="60" t="s">
        <v>52</v>
      </c>
      <c r="E11" s="51"/>
      <c r="F11" s="60"/>
      <c r="G11" s="58"/>
      <c r="H11" s="60"/>
      <c r="I11" s="58"/>
      <c r="J11" s="114"/>
      <c r="K11" s="58"/>
      <c r="L11" s="35"/>
      <c r="M11" s="58"/>
      <c r="N11" s="10"/>
    </row>
    <row r="12" spans="1:14" x14ac:dyDescent="0.25">
      <c r="A12" s="53">
        <v>5</v>
      </c>
      <c r="B12" s="80"/>
      <c r="C12" s="54"/>
      <c r="D12" s="81" t="s">
        <v>13</v>
      </c>
      <c r="E12" s="54">
        <v>1.1499999999999999</v>
      </c>
      <c r="F12" s="86"/>
      <c r="G12" s="54"/>
      <c r="H12" s="54"/>
      <c r="I12" s="54"/>
      <c r="J12" s="86"/>
      <c r="K12" s="54"/>
      <c r="L12" s="12"/>
      <c r="M12" s="54"/>
      <c r="N12" s="12">
        <f>E12+G12+I12+K12+M12</f>
        <v>1.1499999999999999</v>
      </c>
    </row>
    <row r="13" spans="1:14" x14ac:dyDescent="0.25">
      <c r="A13" s="5"/>
      <c r="B13" s="6" t="s">
        <v>106</v>
      </c>
      <c r="C13" s="10"/>
      <c r="D13" s="6" t="s">
        <v>106</v>
      </c>
      <c r="E13" s="10"/>
      <c r="F13" s="6" t="s">
        <v>106</v>
      </c>
      <c r="G13" s="10"/>
      <c r="H13" s="6" t="s">
        <v>106</v>
      </c>
      <c r="I13" s="10"/>
      <c r="J13" s="6" t="s">
        <v>106</v>
      </c>
      <c r="K13" s="10"/>
      <c r="L13" s="131"/>
      <c r="M13" s="10"/>
      <c r="N13" s="10"/>
    </row>
    <row r="14" spans="1:14" x14ac:dyDescent="0.25">
      <c r="A14" s="11">
        <v>45</v>
      </c>
      <c r="B14" s="12"/>
      <c r="C14" s="12">
        <v>2.08</v>
      </c>
      <c r="D14" s="12"/>
      <c r="E14" s="12">
        <v>2.0699999999999998</v>
      </c>
      <c r="F14" s="14"/>
      <c r="G14" s="12">
        <v>2.08</v>
      </c>
      <c r="H14" s="12"/>
      <c r="I14" s="12">
        <v>2.0699999999999998</v>
      </c>
      <c r="J14" s="12"/>
      <c r="K14" s="12">
        <v>2.08</v>
      </c>
      <c r="L14" s="12"/>
      <c r="M14" s="12"/>
      <c r="N14" s="12">
        <f>C14+E14+G14+I14+K14+M14</f>
        <v>10.38</v>
      </c>
    </row>
    <row r="15" spans="1:14" x14ac:dyDescent="0.25">
      <c r="A15" s="38"/>
      <c r="B15" s="10" t="s">
        <v>106</v>
      </c>
      <c r="C15" s="10"/>
      <c r="D15" s="10" t="s">
        <v>106</v>
      </c>
      <c r="E15" s="10"/>
      <c r="F15" s="10" t="s">
        <v>106</v>
      </c>
      <c r="G15" s="10"/>
      <c r="H15" s="10" t="s">
        <v>106</v>
      </c>
      <c r="I15" s="10"/>
      <c r="J15" s="10" t="s">
        <v>106</v>
      </c>
      <c r="K15" s="10"/>
      <c r="L15" s="10"/>
      <c r="M15" s="10"/>
      <c r="N15" s="10"/>
    </row>
    <row r="16" spans="1:14" x14ac:dyDescent="0.25">
      <c r="A16" s="41">
        <v>22</v>
      </c>
      <c r="B16" s="12" t="s">
        <v>117</v>
      </c>
      <c r="C16" s="12">
        <v>1.01</v>
      </c>
      <c r="D16" s="12" t="s">
        <v>117</v>
      </c>
      <c r="E16" s="12">
        <v>1.02</v>
      </c>
      <c r="F16" s="12" t="s">
        <v>117</v>
      </c>
      <c r="G16" s="12">
        <v>1.02</v>
      </c>
      <c r="H16" s="12" t="s">
        <v>117</v>
      </c>
      <c r="I16" s="12">
        <v>1.02</v>
      </c>
      <c r="J16" s="12" t="s">
        <v>117</v>
      </c>
      <c r="K16" s="12">
        <v>1.02</v>
      </c>
      <c r="L16" s="12"/>
      <c r="M16" s="12"/>
      <c r="N16" s="12">
        <f>C16+E16+G16+I16+K16+M16</f>
        <v>5.09</v>
      </c>
    </row>
    <row r="17" spans="1:14" ht="24.75" customHeight="1" x14ac:dyDescent="0.25">
      <c r="A17" s="38"/>
      <c r="B17" s="10"/>
      <c r="C17" s="10"/>
      <c r="D17" s="10"/>
      <c r="E17" s="10"/>
      <c r="F17" s="31"/>
      <c r="G17" s="10"/>
      <c r="H17" s="59" t="s">
        <v>114</v>
      </c>
      <c r="I17" s="10"/>
      <c r="J17" s="10"/>
      <c r="K17" s="10"/>
      <c r="L17" s="10"/>
      <c r="M17" s="10"/>
      <c r="N17" s="10"/>
    </row>
    <row r="18" spans="1:14" x14ac:dyDescent="0.25">
      <c r="A18" s="41">
        <v>1.5</v>
      </c>
      <c r="B18" s="12"/>
      <c r="C18" s="12"/>
      <c r="D18" s="12"/>
      <c r="E18" s="12"/>
      <c r="F18" s="14"/>
      <c r="G18" s="12"/>
      <c r="H18" s="12" t="s">
        <v>116</v>
      </c>
      <c r="I18" s="12">
        <v>0.35</v>
      </c>
      <c r="J18" s="12"/>
      <c r="K18" s="12"/>
      <c r="L18" s="12"/>
      <c r="M18" s="12"/>
      <c r="N18" s="12">
        <f>C18+E18+G18+I18+K18+M18</f>
        <v>0.35</v>
      </c>
    </row>
    <row r="19" spans="1:14" x14ac:dyDescent="0.25">
      <c r="A19" s="190"/>
      <c r="B19" s="190"/>
      <c r="C19" s="190"/>
      <c r="D19" s="190" t="s">
        <v>161</v>
      </c>
      <c r="E19" s="190"/>
      <c r="F19" s="191"/>
      <c r="G19" s="190"/>
      <c r="H19" s="192"/>
      <c r="I19" s="193"/>
      <c r="J19" s="190" t="s">
        <v>162</v>
      </c>
      <c r="K19" s="190"/>
      <c r="L19" s="190"/>
      <c r="M19" s="190"/>
      <c r="N19" s="190"/>
    </row>
    <row r="20" spans="1:14" x14ac:dyDescent="0.25">
      <c r="A20" s="194">
        <v>15.16</v>
      </c>
      <c r="B20" s="194"/>
      <c r="C20" s="194"/>
      <c r="D20" s="194" t="s">
        <v>163</v>
      </c>
      <c r="E20" s="194">
        <v>3</v>
      </c>
      <c r="F20" s="195"/>
      <c r="G20" s="194"/>
      <c r="H20" s="196"/>
      <c r="I20" s="197"/>
      <c r="J20" s="194" t="s">
        <v>65</v>
      </c>
      <c r="K20" s="194">
        <v>0.5</v>
      </c>
      <c r="L20" s="194"/>
      <c r="M20" s="194"/>
      <c r="N20" s="194">
        <f>C20+E20+G20+I20+K20</f>
        <v>3.5</v>
      </c>
    </row>
    <row r="21" spans="1:14" x14ac:dyDescent="0.25">
      <c r="A21" s="108"/>
      <c r="B21" s="52"/>
      <c r="C21" s="52"/>
      <c r="D21" s="52"/>
      <c r="E21" s="82"/>
      <c r="F21" s="83"/>
      <c r="G21" s="52"/>
      <c r="H21" s="52"/>
      <c r="I21" s="52"/>
      <c r="J21" s="52"/>
      <c r="K21" s="52"/>
      <c r="L21" s="52"/>
      <c r="M21" s="52"/>
      <c r="N21" s="52"/>
    </row>
    <row r="22" spans="1:14" x14ac:dyDescent="0.25">
      <c r="A22" s="81">
        <f>SUM(A3:A21)</f>
        <v>125.89</v>
      </c>
      <c r="B22" s="53" t="s">
        <v>10</v>
      </c>
      <c r="C22" s="81">
        <f>SUM(C3:C21)</f>
        <v>6.38</v>
      </c>
      <c r="D22" s="81"/>
      <c r="E22" s="81">
        <f>SUM(E3:E21)</f>
        <v>7.24</v>
      </c>
      <c r="F22" s="109"/>
      <c r="G22" s="81">
        <f>SUM(G3:G21)</f>
        <v>3.83</v>
      </c>
      <c r="H22" s="53"/>
      <c r="I22" s="81">
        <f>SUM(I3:I21)</f>
        <v>4.84</v>
      </c>
      <c r="J22" s="53"/>
      <c r="K22" s="81">
        <f>SUM(K3:K21)</f>
        <v>6.76</v>
      </c>
      <c r="L22" s="81"/>
      <c r="M22" s="81">
        <f>SUM(L22)</f>
        <v>0</v>
      </c>
      <c r="N22" s="81">
        <f>SUM(N3:N21)</f>
        <v>29.05</v>
      </c>
    </row>
    <row r="23" spans="1:14" x14ac:dyDescent="0.25">
      <c r="A23" s="47"/>
      <c r="B23" s="47"/>
      <c r="C23" s="47"/>
      <c r="D23" s="110"/>
      <c r="E23" s="47"/>
      <c r="F23" s="75"/>
      <c r="G23" s="47"/>
      <c r="H23" s="47"/>
      <c r="I23" s="47"/>
      <c r="J23" s="100"/>
      <c r="K23" s="47"/>
      <c r="L23" s="47"/>
      <c r="M23" s="47"/>
      <c r="N23" s="47"/>
    </row>
    <row r="24" spans="1:14" x14ac:dyDescent="0.25">
      <c r="A24" s="47"/>
      <c r="B24" s="47"/>
      <c r="C24" s="47"/>
      <c r="D24" s="111"/>
      <c r="E24" s="47"/>
      <c r="F24" s="75"/>
      <c r="G24" s="47"/>
      <c r="H24" s="47" t="s">
        <v>15</v>
      </c>
      <c r="I24" s="47"/>
      <c r="J24" s="100"/>
      <c r="K24" s="101">
        <f>N22*4.33</f>
        <v>125.7865</v>
      </c>
      <c r="L24" s="101"/>
      <c r="M24" s="101"/>
      <c r="N24" s="47"/>
    </row>
    <row r="25" spans="1:14" x14ac:dyDescent="0.25">
      <c r="A25" s="47"/>
      <c r="B25" s="47" t="s">
        <v>16</v>
      </c>
      <c r="C25" s="47"/>
      <c r="D25" s="111"/>
      <c r="E25" s="47" t="s">
        <v>167</v>
      </c>
      <c r="F25" s="75"/>
      <c r="G25" s="47"/>
      <c r="H25" s="47"/>
      <c r="I25" s="112"/>
      <c r="J25" s="81"/>
      <c r="K25" s="47"/>
      <c r="L25" s="47"/>
      <c r="M25" s="47"/>
      <c r="N25" s="47"/>
    </row>
    <row r="26" spans="1:14" x14ac:dyDescent="0.25">
      <c r="A26" s="47"/>
      <c r="B26" s="47" t="s">
        <v>90</v>
      </c>
      <c r="C26" s="47"/>
      <c r="D26" s="113"/>
      <c r="E26" s="111"/>
      <c r="F26" s="75"/>
      <c r="G26" s="47"/>
      <c r="H26" s="47"/>
      <c r="I26" s="47"/>
      <c r="J26" s="47"/>
      <c r="K26" s="47"/>
      <c r="L26" s="47"/>
      <c r="M26" s="47"/>
      <c r="N26" s="47"/>
    </row>
  </sheetData>
  <pageMargins left="0" right="0" top="0" bottom="0" header="0" footer="0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8"/>
    </sheetView>
  </sheetViews>
  <sheetFormatPr baseColWidth="10" defaultRowHeight="15" x14ac:dyDescent="0.25"/>
  <cols>
    <col min="2" max="2" width="8.5703125" customWidth="1"/>
    <col min="3" max="3" width="8.42578125" customWidth="1"/>
    <col min="5" max="5" width="7.7109375" customWidth="1"/>
    <col min="7" max="7" width="8.7109375" customWidth="1"/>
    <col min="9" max="9" width="8.28515625" customWidth="1"/>
    <col min="10" max="10" width="8.7109375" customWidth="1"/>
    <col min="11" max="11" width="8.28515625" customWidth="1"/>
    <col min="13" max="13" width="5.7109375" customWidth="1"/>
    <col min="14" max="14" width="7.710937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44349</v>
      </c>
      <c r="B4" s="177"/>
      <c r="C4" s="178"/>
      <c r="D4" s="177"/>
      <c r="E4" s="179"/>
      <c r="F4" s="177" t="s">
        <v>169</v>
      </c>
      <c r="G4" s="178">
        <v>2.13</v>
      </c>
      <c r="H4" s="180"/>
      <c r="I4" s="178"/>
      <c r="J4" s="181"/>
      <c r="K4" s="178"/>
      <c r="L4" s="182"/>
      <c r="M4" s="189"/>
      <c r="N4" s="183"/>
    </row>
    <row r="5" spans="1:14" ht="24.75" x14ac:dyDescent="0.25">
      <c r="A5" s="176">
        <v>44350</v>
      </c>
      <c r="B5" s="177"/>
      <c r="C5" s="178"/>
      <c r="D5" s="177"/>
      <c r="E5" s="179"/>
      <c r="F5" s="177"/>
      <c r="G5" s="184"/>
      <c r="H5" s="180" t="s">
        <v>169</v>
      </c>
      <c r="I5" s="185">
        <v>1</v>
      </c>
      <c r="J5" s="186"/>
      <c r="K5" s="178"/>
      <c r="L5" s="182"/>
      <c r="M5" s="189"/>
      <c r="N5" s="183"/>
    </row>
    <row r="6" spans="1:14" ht="24.75" x14ac:dyDescent="0.25">
      <c r="A6" s="176">
        <v>44359</v>
      </c>
      <c r="B6" s="177"/>
      <c r="C6" s="178"/>
      <c r="D6" s="177"/>
      <c r="E6" s="179"/>
      <c r="F6" s="177"/>
      <c r="G6" s="184"/>
      <c r="H6" s="180"/>
      <c r="I6" s="185"/>
      <c r="J6" s="186"/>
      <c r="K6" s="178"/>
      <c r="L6" s="177" t="s">
        <v>169</v>
      </c>
      <c r="M6" s="189">
        <v>5</v>
      </c>
      <c r="N6" s="183"/>
    </row>
    <row r="7" spans="1:14" ht="24.75" x14ac:dyDescent="0.25">
      <c r="A7" s="176">
        <v>44366</v>
      </c>
      <c r="B7" s="177"/>
      <c r="C7" s="178"/>
      <c r="D7" s="177"/>
      <c r="E7" s="179"/>
      <c r="F7" s="177"/>
      <c r="G7" s="184"/>
      <c r="H7" s="180"/>
      <c r="I7" s="185"/>
      <c r="J7" s="186"/>
      <c r="K7" s="178"/>
      <c r="L7" s="177" t="s">
        <v>169</v>
      </c>
      <c r="M7" s="189">
        <v>5</v>
      </c>
      <c r="N7" s="183"/>
    </row>
    <row r="8" spans="1:14" ht="24.75" x14ac:dyDescent="0.25">
      <c r="A8" s="176">
        <v>44370</v>
      </c>
      <c r="B8" s="177"/>
      <c r="C8" s="178"/>
      <c r="D8" s="177"/>
      <c r="E8" s="179"/>
      <c r="F8" s="177" t="s">
        <v>169</v>
      </c>
      <c r="G8" s="184">
        <v>2</v>
      </c>
      <c r="H8" s="180"/>
      <c r="I8" s="185"/>
      <c r="J8" s="186"/>
      <c r="K8" s="178"/>
      <c r="L8" s="177"/>
      <c r="M8" s="189"/>
      <c r="N8" s="183"/>
    </row>
    <row r="9" spans="1:14" ht="24.75" x14ac:dyDescent="0.25">
      <c r="A9" s="176">
        <v>44373</v>
      </c>
      <c r="B9" s="177"/>
      <c r="C9" s="178"/>
      <c r="D9" s="177"/>
      <c r="E9" s="179"/>
      <c r="F9" s="177"/>
      <c r="G9" s="184"/>
      <c r="H9" s="180"/>
      <c r="I9" s="185"/>
      <c r="J9" s="186"/>
      <c r="K9" s="178"/>
      <c r="L9" s="177" t="s">
        <v>169</v>
      </c>
      <c r="M9" s="189">
        <v>5</v>
      </c>
      <c r="N9" s="183"/>
    </row>
    <row r="10" spans="1:14" ht="24.75" x14ac:dyDescent="0.25">
      <c r="A10" s="176">
        <v>44375</v>
      </c>
      <c r="B10" s="177" t="s">
        <v>169</v>
      </c>
      <c r="C10" s="178">
        <v>2</v>
      </c>
      <c r="D10" s="177"/>
      <c r="E10" s="179"/>
      <c r="F10" s="177"/>
      <c r="G10" s="184"/>
      <c r="H10" s="180"/>
      <c r="I10" s="185"/>
      <c r="J10" s="186"/>
      <c r="K10" s="178"/>
      <c r="L10" s="177"/>
      <c r="M10" s="189"/>
      <c r="N10" s="183"/>
    </row>
    <row r="11" spans="1:14" ht="25.5" thickBot="1" x14ac:dyDescent="0.3">
      <c r="A11" s="176">
        <v>44377</v>
      </c>
      <c r="B11" s="177"/>
      <c r="C11" s="178"/>
      <c r="D11" s="177"/>
      <c r="E11" s="179"/>
      <c r="F11" s="177" t="s">
        <v>169</v>
      </c>
      <c r="G11" s="184">
        <v>3</v>
      </c>
      <c r="H11" s="180"/>
      <c r="I11" s="185"/>
      <c r="J11" s="186"/>
      <c r="K11" s="178"/>
      <c r="L11" s="177"/>
      <c r="M11" s="189"/>
      <c r="N11" s="183"/>
    </row>
    <row r="12" spans="1:14" ht="15.75" thickBot="1" x14ac:dyDescent="0.3">
      <c r="A12" s="166" t="s">
        <v>138</v>
      </c>
      <c r="B12" s="167"/>
      <c r="C12" s="168">
        <f>SUM(C4:C11)</f>
        <v>2</v>
      </c>
      <c r="D12" s="167"/>
      <c r="E12" s="173">
        <f>SUM(E4:E11)</f>
        <v>0</v>
      </c>
      <c r="F12" s="167"/>
      <c r="G12" s="168">
        <f>SUM(G4:G11)</f>
        <v>7.13</v>
      </c>
      <c r="H12" s="154"/>
      <c r="I12" s="171">
        <f>SUM(I4:I11)</f>
        <v>1</v>
      </c>
      <c r="J12" s="167"/>
      <c r="K12" s="168">
        <f>SUM(K4:K11)</f>
        <v>0</v>
      </c>
      <c r="L12" s="167"/>
      <c r="M12" s="168">
        <f>SUM(M4:M11)</f>
        <v>15</v>
      </c>
      <c r="N12" s="167">
        <f>C12+E12+G12+I12+K12+M12</f>
        <v>25.13</v>
      </c>
    </row>
    <row r="16" spans="1:14" x14ac:dyDescent="0.25">
      <c r="B16" s="47" t="s">
        <v>16</v>
      </c>
      <c r="E16" s="157"/>
      <c r="F16" s="158" t="s">
        <v>174</v>
      </c>
    </row>
    <row r="17" spans="2:6" x14ac:dyDescent="0.25">
      <c r="B17" t="s">
        <v>18</v>
      </c>
      <c r="D17" t="str">
        <f>B1</f>
        <v xml:space="preserve">Mª DEL MAR ANDUJAR GONZALEZ </v>
      </c>
    </row>
    <row r="18" spans="2:6" x14ac:dyDescent="0.25">
      <c r="B18" t="s">
        <v>17</v>
      </c>
    </row>
    <row r="19" spans="2:6" x14ac:dyDescent="0.25">
      <c r="E19" s="159"/>
      <c r="F19" t="s">
        <v>125</v>
      </c>
    </row>
  </sheetData>
  <pageMargins left="0.7" right="0.7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0"/>
    </sheetView>
  </sheetViews>
  <sheetFormatPr baseColWidth="10" defaultRowHeight="15" x14ac:dyDescent="0.25"/>
  <cols>
    <col min="3" max="3" width="8.7109375" customWidth="1"/>
    <col min="4" max="4" width="9" customWidth="1"/>
    <col min="5" max="5" width="7.140625" customWidth="1"/>
    <col min="7" max="7" width="8.5703125" customWidth="1"/>
    <col min="9" max="9" width="8.28515625" customWidth="1"/>
    <col min="10" max="10" width="8.140625" customWidth="1"/>
    <col min="11" max="11" width="8.42578125" customWidth="1"/>
    <col min="12" max="12" width="10" customWidth="1"/>
    <col min="13" max="13" width="5.5703125" customWidth="1"/>
    <col min="14" max="14" width="8.710937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44321</v>
      </c>
      <c r="B4" s="177"/>
      <c r="C4" s="178"/>
      <c r="D4" s="177"/>
      <c r="E4" s="179"/>
      <c r="F4" s="177" t="s">
        <v>169</v>
      </c>
      <c r="G4" s="178">
        <v>2.13</v>
      </c>
      <c r="H4" s="180"/>
      <c r="I4" s="178"/>
      <c r="J4" s="181"/>
      <c r="K4" s="178"/>
      <c r="L4" s="182"/>
      <c r="M4" s="189"/>
      <c r="N4" s="183"/>
    </row>
    <row r="5" spans="1:14" ht="24.75" x14ac:dyDescent="0.25">
      <c r="A5" s="176">
        <v>44322</v>
      </c>
      <c r="B5" s="177"/>
      <c r="C5" s="178"/>
      <c r="D5" s="177"/>
      <c r="E5" s="179"/>
      <c r="F5" s="177"/>
      <c r="G5" s="184"/>
      <c r="H5" s="180" t="s">
        <v>169</v>
      </c>
      <c r="I5" s="185">
        <v>1</v>
      </c>
      <c r="J5" s="186"/>
      <c r="K5" s="178"/>
      <c r="L5" s="182"/>
      <c r="M5" s="189"/>
      <c r="N5" s="183"/>
    </row>
    <row r="6" spans="1:14" ht="24.75" x14ac:dyDescent="0.25">
      <c r="A6" s="176">
        <v>44324</v>
      </c>
      <c r="B6" s="177"/>
      <c r="C6" s="178"/>
      <c r="D6" s="177"/>
      <c r="E6" s="179"/>
      <c r="F6" s="177"/>
      <c r="G6" s="184"/>
      <c r="H6" s="180"/>
      <c r="I6" s="185"/>
      <c r="J6" s="186"/>
      <c r="K6" s="178"/>
      <c r="L6" s="177" t="s">
        <v>169</v>
      </c>
      <c r="M6" s="189">
        <v>5</v>
      </c>
      <c r="N6" s="183"/>
    </row>
    <row r="7" spans="1:14" ht="24.75" x14ac:dyDescent="0.25">
      <c r="A7" s="176">
        <v>44331</v>
      </c>
      <c r="B7" s="177"/>
      <c r="C7" s="178"/>
      <c r="D7" s="177"/>
      <c r="E7" s="179"/>
      <c r="F7" s="177"/>
      <c r="G7" s="184"/>
      <c r="H7" s="180"/>
      <c r="I7" s="185"/>
      <c r="J7" s="186"/>
      <c r="K7" s="178"/>
      <c r="L7" s="177" t="s">
        <v>169</v>
      </c>
      <c r="M7" s="189">
        <v>5</v>
      </c>
      <c r="N7" s="183"/>
    </row>
    <row r="8" spans="1:14" ht="24.75" x14ac:dyDescent="0.25">
      <c r="A8" s="176">
        <v>44335</v>
      </c>
      <c r="B8" s="177"/>
      <c r="C8" s="178"/>
      <c r="D8" s="177"/>
      <c r="E8" s="179"/>
      <c r="F8" s="177" t="s">
        <v>169</v>
      </c>
      <c r="G8" s="184">
        <v>2</v>
      </c>
      <c r="H8" s="180"/>
      <c r="I8" s="185"/>
      <c r="J8" s="186"/>
      <c r="K8" s="178"/>
      <c r="L8" s="177"/>
      <c r="M8" s="189"/>
      <c r="N8" s="183"/>
    </row>
    <row r="9" spans="1:14" ht="24.75" x14ac:dyDescent="0.25">
      <c r="A9" s="176">
        <v>44338</v>
      </c>
      <c r="B9" s="177"/>
      <c r="C9" s="178"/>
      <c r="D9" s="177"/>
      <c r="E9" s="179"/>
      <c r="F9" s="177"/>
      <c r="G9" s="184"/>
      <c r="H9" s="180"/>
      <c r="I9" s="185"/>
      <c r="J9" s="186"/>
      <c r="K9" s="178"/>
      <c r="L9" s="177" t="s">
        <v>169</v>
      </c>
      <c r="M9" s="189">
        <v>4</v>
      </c>
      <c r="N9" s="183"/>
    </row>
    <row r="10" spans="1:14" ht="24.75" x14ac:dyDescent="0.25">
      <c r="A10" s="176">
        <v>44342</v>
      </c>
      <c r="B10" s="177"/>
      <c r="C10" s="178"/>
      <c r="D10" s="177"/>
      <c r="E10" s="179"/>
      <c r="F10" s="177" t="s">
        <v>169</v>
      </c>
      <c r="G10" s="184">
        <v>3</v>
      </c>
      <c r="H10" s="180"/>
      <c r="I10" s="185"/>
      <c r="J10" s="186"/>
      <c r="K10" s="178"/>
      <c r="L10" s="177"/>
      <c r="M10" s="189"/>
      <c r="N10" s="183"/>
    </row>
    <row r="11" spans="1:14" ht="24.75" x14ac:dyDescent="0.25">
      <c r="A11" s="176">
        <v>44343</v>
      </c>
      <c r="B11" s="177"/>
      <c r="C11" s="178"/>
      <c r="D11" s="177"/>
      <c r="E11" s="179"/>
      <c r="F11" s="177"/>
      <c r="G11" s="184"/>
      <c r="H11" s="180" t="s">
        <v>169</v>
      </c>
      <c r="I11" s="185">
        <v>1</v>
      </c>
      <c r="J11" s="186"/>
      <c r="K11" s="178"/>
      <c r="L11" s="177"/>
      <c r="M11" s="189"/>
      <c r="N11" s="183"/>
    </row>
    <row r="12" spans="1:14" ht="25.5" thickBot="1" x14ac:dyDescent="0.3">
      <c r="A12" s="176">
        <v>44345</v>
      </c>
      <c r="B12" s="177"/>
      <c r="C12" s="178"/>
      <c r="D12" s="177"/>
      <c r="E12" s="179"/>
      <c r="F12" s="177"/>
      <c r="G12" s="184"/>
      <c r="H12" s="177"/>
      <c r="I12" s="187"/>
      <c r="J12" s="186"/>
      <c r="K12" s="178"/>
      <c r="L12" s="177" t="s">
        <v>169</v>
      </c>
      <c r="M12" s="189">
        <v>2</v>
      </c>
      <c r="N12" s="183"/>
    </row>
    <row r="13" spans="1:14" ht="15.75" thickBot="1" x14ac:dyDescent="0.3">
      <c r="A13" s="166" t="s">
        <v>138</v>
      </c>
      <c r="B13" s="167"/>
      <c r="C13" s="168">
        <f>SUM(C4:C12)</f>
        <v>0</v>
      </c>
      <c r="D13" s="167"/>
      <c r="E13" s="173">
        <f>SUM(E4:E12)</f>
        <v>0</v>
      </c>
      <c r="F13" s="167"/>
      <c r="G13" s="168">
        <f>SUM(G4:G12)</f>
        <v>7.13</v>
      </c>
      <c r="H13" s="154"/>
      <c r="I13" s="171">
        <f>SUM(I4:I12)</f>
        <v>2</v>
      </c>
      <c r="J13" s="167"/>
      <c r="K13" s="168">
        <f>SUM(K4:K12)</f>
        <v>0</v>
      </c>
      <c r="L13" s="167"/>
      <c r="M13" s="168">
        <f>SUM(M4:M12)</f>
        <v>16</v>
      </c>
      <c r="N13" s="167">
        <f>C13+E13+G13+I13+K13+M13</f>
        <v>25.13</v>
      </c>
    </row>
    <row r="17" spans="2:6" x14ac:dyDescent="0.25">
      <c r="B17" s="47" t="s">
        <v>16</v>
      </c>
      <c r="E17" s="157"/>
      <c r="F17" s="158" t="s">
        <v>173</v>
      </c>
    </row>
    <row r="18" spans="2:6" x14ac:dyDescent="0.25">
      <c r="B18" t="s">
        <v>18</v>
      </c>
      <c r="D18" t="str">
        <f>B1</f>
        <v xml:space="preserve">Mª DEL MAR ANDUJAR GONZALEZ </v>
      </c>
    </row>
    <row r="19" spans="2:6" x14ac:dyDescent="0.25">
      <c r="B19" t="s">
        <v>17</v>
      </c>
    </row>
    <row r="20" spans="2:6" x14ac:dyDescent="0.25">
      <c r="E20" s="159"/>
      <c r="F20" t="s">
        <v>125</v>
      </c>
    </row>
  </sheetData>
  <pageMargins left="0.7" right="0.7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G17"/>
    </sheetView>
  </sheetViews>
  <sheetFormatPr baseColWidth="10" defaultRowHeight="15" x14ac:dyDescent="0.25"/>
  <cols>
    <col min="2" max="2" width="8.7109375" customWidth="1"/>
    <col min="3" max="4" width="9.28515625" customWidth="1"/>
    <col min="5" max="5" width="7.7109375" customWidth="1"/>
    <col min="7" max="7" width="6.7109375" customWidth="1"/>
    <col min="9" max="9" width="8" customWidth="1"/>
    <col min="10" max="10" width="9.5703125" customWidth="1"/>
    <col min="11" max="11" width="8.28515625" customWidth="1"/>
    <col min="13" max="13" width="6.7109375" customWidth="1"/>
    <col min="14" max="14" width="9.4257812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44303</v>
      </c>
      <c r="B4" s="177"/>
      <c r="C4" s="178"/>
      <c r="D4" s="177"/>
      <c r="E4" s="179"/>
      <c r="F4" s="177"/>
      <c r="G4" s="178"/>
      <c r="H4" s="180"/>
      <c r="I4" s="178"/>
      <c r="J4" s="181"/>
      <c r="K4" s="178"/>
      <c r="L4" s="182" t="s">
        <v>169</v>
      </c>
      <c r="M4" s="189">
        <v>4.3600000000000003</v>
      </c>
      <c r="N4" s="183"/>
    </row>
    <row r="5" spans="1:14" ht="24.75" x14ac:dyDescent="0.25">
      <c r="A5" s="176">
        <v>44307</v>
      </c>
      <c r="B5" s="177"/>
      <c r="C5" s="178"/>
      <c r="D5" s="177"/>
      <c r="E5" s="179"/>
      <c r="F5" s="177" t="s">
        <v>169</v>
      </c>
      <c r="G5" s="184">
        <v>3</v>
      </c>
      <c r="H5" s="180"/>
      <c r="I5" s="185"/>
      <c r="J5" s="186"/>
      <c r="K5" s="178"/>
      <c r="L5" s="182"/>
      <c r="M5" s="189"/>
      <c r="N5" s="183"/>
    </row>
    <row r="6" spans="1:14" ht="24.75" x14ac:dyDescent="0.25">
      <c r="A6" s="176">
        <v>44310</v>
      </c>
      <c r="B6" s="177"/>
      <c r="C6" s="178"/>
      <c r="D6" s="177"/>
      <c r="E6" s="179"/>
      <c r="F6" s="177"/>
      <c r="G6" s="184"/>
      <c r="H6" s="180"/>
      <c r="I6" s="185"/>
      <c r="J6" s="186"/>
      <c r="K6" s="178"/>
      <c r="L6" s="177" t="s">
        <v>169</v>
      </c>
      <c r="M6" s="189">
        <v>4</v>
      </c>
      <c r="N6" s="183"/>
    </row>
    <row r="7" spans="1:14" ht="25.5" thickBot="1" x14ac:dyDescent="0.3">
      <c r="A7" s="176">
        <v>44314</v>
      </c>
      <c r="B7" s="177"/>
      <c r="C7" s="178"/>
      <c r="D7" s="177"/>
      <c r="E7" s="179"/>
      <c r="F7" s="177" t="s">
        <v>169</v>
      </c>
      <c r="G7" s="184">
        <v>3</v>
      </c>
      <c r="H7" s="180"/>
      <c r="I7" s="185"/>
      <c r="J7" s="186"/>
      <c r="K7" s="178"/>
      <c r="L7" s="177"/>
      <c r="M7" s="189"/>
      <c r="N7" s="183"/>
    </row>
    <row r="8" spans="1:14" ht="15.75" thickBot="1" x14ac:dyDescent="0.3">
      <c r="A8" s="166" t="s">
        <v>138</v>
      </c>
      <c r="B8" s="167"/>
      <c r="C8" s="168">
        <f>SUM(C4:C7)</f>
        <v>0</v>
      </c>
      <c r="D8" s="167"/>
      <c r="E8" s="173">
        <f>SUM(E4:E7)</f>
        <v>0</v>
      </c>
      <c r="F8" s="167"/>
      <c r="G8" s="168">
        <f>SUM(G4:G7)</f>
        <v>6</v>
      </c>
      <c r="H8" s="154"/>
      <c r="I8" s="171">
        <f>SUM(I4:I7)</f>
        <v>0</v>
      </c>
      <c r="J8" s="167"/>
      <c r="K8" s="168">
        <f>SUM(K4:K7)</f>
        <v>0</v>
      </c>
      <c r="L8" s="167"/>
      <c r="M8" s="168">
        <f>SUM(M4:M7)</f>
        <v>8.36</v>
      </c>
      <c r="N8" s="167">
        <f>C8+E8+G8+I8+K8+M8</f>
        <v>14.36</v>
      </c>
    </row>
    <row r="12" spans="1:14" x14ac:dyDescent="0.25">
      <c r="B12" s="47" t="s">
        <v>16</v>
      </c>
      <c r="E12" s="157"/>
      <c r="F12" s="158" t="s">
        <v>172</v>
      </c>
    </row>
    <row r="13" spans="1:14" x14ac:dyDescent="0.25">
      <c r="B13" t="s">
        <v>18</v>
      </c>
      <c r="D13" t="str">
        <f>B1</f>
        <v xml:space="preserve">Mª DEL MAR ANDUJAR GONZALEZ </v>
      </c>
    </row>
    <row r="14" spans="1:14" x14ac:dyDescent="0.25">
      <c r="B14" t="s">
        <v>17</v>
      </c>
    </row>
    <row r="15" spans="1:14" x14ac:dyDescent="0.25">
      <c r="E15" s="159"/>
      <c r="F15" t="s">
        <v>125</v>
      </c>
    </row>
  </sheetData>
  <pageMargins left="0.7" right="0.7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A5" workbookViewId="0">
      <selection sqref="A1:N20"/>
    </sheetView>
  </sheetViews>
  <sheetFormatPr baseColWidth="10" defaultRowHeight="15" x14ac:dyDescent="0.25"/>
  <cols>
    <col min="2" max="2" width="5.85546875" customWidth="1"/>
    <col min="3" max="3" width="5.28515625" customWidth="1"/>
    <col min="4" max="4" width="6.7109375" customWidth="1"/>
    <col min="5" max="5" width="5.85546875" customWidth="1"/>
    <col min="7" max="7" width="7.140625" customWidth="1"/>
    <col min="9" max="9" width="6.28515625" customWidth="1"/>
    <col min="11" max="11" width="6.42578125" customWidth="1"/>
    <col min="13" max="13" width="6.2851562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44258</v>
      </c>
      <c r="B4" s="177"/>
      <c r="C4" s="178"/>
      <c r="D4" s="177"/>
      <c r="E4" s="179"/>
      <c r="F4" s="177" t="s">
        <v>169</v>
      </c>
      <c r="G4" s="178">
        <v>2.3199999999999998</v>
      </c>
      <c r="H4" s="180"/>
      <c r="I4" s="178"/>
      <c r="J4" s="181"/>
      <c r="K4" s="178"/>
      <c r="L4" s="182"/>
      <c r="M4" s="189"/>
      <c r="N4" s="183"/>
    </row>
    <row r="5" spans="1:14" ht="24.75" x14ac:dyDescent="0.25">
      <c r="A5" s="176">
        <v>44259</v>
      </c>
      <c r="B5" s="177"/>
      <c r="C5" s="178"/>
      <c r="D5" s="177"/>
      <c r="E5" s="179"/>
      <c r="F5" s="177"/>
      <c r="G5" s="184"/>
      <c r="H5" s="180" t="s">
        <v>169</v>
      </c>
      <c r="I5" s="185">
        <v>1</v>
      </c>
      <c r="J5" s="186"/>
      <c r="K5" s="178"/>
      <c r="L5" s="182"/>
      <c r="M5" s="189"/>
      <c r="N5" s="183"/>
    </row>
    <row r="6" spans="1:14" ht="24.75" x14ac:dyDescent="0.25">
      <c r="A6" s="176">
        <v>44261</v>
      </c>
      <c r="B6" s="177"/>
      <c r="C6" s="178"/>
      <c r="D6" s="177"/>
      <c r="E6" s="179"/>
      <c r="F6" s="177"/>
      <c r="G6" s="184"/>
      <c r="H6" s="180"/>
      <c r="I6" s="185"/>
      <c r="J6" s="186"/>
      <c r="K6" s="178"/>
      <c r="L6" s="177" t="s">
        <v>169</v>
      </c>
      <c r="M6" s="189">
        <v>4</v>
      </c>
      <c r="N6" s="183"/>
    </row>
    <row r="7" spans="1:14" ht="24.75" x14ac:dyDescent="0.25">
      <c r="A7" s="176">
        <v>44268</v>
      </c>
      <c r="B7" s="177"/>
      <c r="C7" s="178"/>
      <c r="D7" s="177"/>
      <c r="E7" s="179"/>
      <c r="F7" s="177"/>
      <c r="G7" s="184"/>
      <c r="H7" s="180"/>
      <c r="I7" s="185"/>
      <c r="J7" s="186"/>
      <c r="K7" s="178"/>
      <c r="L7" s="177" t="s">
        <v>169</v>
      </c>
      <c r="M7" s="189">
        <v>5</v>
      </c>
      <c r="N7" s="183"/>
    </row>
    <row r="8" spans="1:14" ht="24.75" x14ac:dyDescent="0.25">
      <c r="A8" s="176">
        <v>44272</v>
      </c>
      <c r="B8" s="177"/>
      <c r="C8" s="178"/>
      <c r="D8" s="177"/>
      <c r="E8" s="179"/>
      <c r="F8" s="177" t="s">
        <v>169</v>
      </c>
      <c r="G8" s="184">
        <v>2</v>
      </c>
      <c r="H8" s="180"/>
      <c r="I8" s="185"/>
      <c r="J8" s="186"/>
      <c r="K8" s="178"/>
      <c r="L8" s="177"/>
      <c r="M8" s="189"/>
      <c r="N8" s="183"/>
    </row>
    <row r="9" spans="1:14" ht="24.75" x14ac:dyDescent="0.25">
      <c r="A9" s="176">
        <v>44275</v>
      </c>
      <c r="B9" s="177"/>
      <c r="C9" s="178"/>
      <c r="D9" s="177"/>
      <c r="E9" s="179"/>
      <c r="F9" s="177"/>
      <c r="G9" s="184"/>
      <c r="H9" s="180"/>
      <c r="I9" s="185"/>
      <c r="J9" s="186"/>
      <c r="K9" s="178"/>
      <c r="L9" s="177" t="s">
        <v>169</v>
      </c>
      <c r="M9" s="189">
        <v>4</v>
      </c>
      <c r="N9" s="183"/>
    </row>
    <row r="10" spans="1:14" ht="24.75" x14ac:dyDescent="0.25">
      <c r="A10" s="176">
        <v>44279</v>
      </c>
      <c r="B10" s="177"/>
      <c r="C10" s="178"/>
      <c r="D10" s="177"/>
      <c r="E10" s="179"/>
      <c r="F10" s="177" t="s">
        <v>169</v>
      </c>
      <c r="G10" s="184">
        <v>3</v>
      </c>
      <c r="H10" s="180"/>
      <c r="I10" s="185"/>
      <c r="J10" s="186"/>
      <c r="K10" s="178"/>
      <c r="L10" s="177"/>
      <c r="M10" s="189"/>
      <c r="N10" s="183"/>
    </row>
    <row r="11" spans="1:14" ht="24.75" x14ac:dyDescent="0.25">
      <c r="A11" s="176">
        <v>44280</v>
      </c>
      <c r="B11" s="177"/>
      <c r="C11" s="178"/>
      <c r="D11" s="177"/>
      <c r="E11" s="179"/>
      <c r="F11" s="177"/>
      <c r="G11" s="184"/>
      <c r="H11" s="180" t="s">
        <v>169</v>
      </c>
      <c r="I11" s="185">
        <v>1</v>
      </c>
      <c r="J11" s="186"/>
      <c r="K11" s="178"/>
      <c r="L11" s="177"/>
      <c r="M11" s="189"/>
      <c r="N11" s="183"/>
    </row>
    <row r="12" spans="1:14" ht="25.5" thickBot="1" x14ac:dyDescent="0.3">
      <c r="A12" s="176">
        <v>44282</v>
      </c>
      <c r="B12" s="177"/>
      <c r="C12" s="178"/>
      <c r="D12" s="177"/>
      <c r="E12" s="179"/>
      <c r="F12" s="177"/>
      <c r="G12" s="184"/>
      <c r="H12" s="177"/>
      <c r="I12" s="187"/>
      <c r="J12" s="186"/>
      <c r="K12" s="178"/>
      <c r="L12" s="177" t="s">
        <v>169</v>
      </c>
      <c r="M12" s="189">
        <v>4</v>
      </c>
      <c r="N12" s="183"/>
    </row>
    <row r="13" spans="1:14" ht="15.75" thickBot="1" x14ac:dyDescent="0.3">
      <c r="A13" s="166" t="s">
        <v>138</v>
      </c>
      <c r="B13" s="167"/>
      <c r="C13" s="168">
        <f>SUM(C4:C12)</f>
        <v>0</v>
      </c>
      <c r="D13" s="167"/>
      <c r="E13" s="173">
        <f>SUM(E4:E12)</f>
        <v>0</v>
      </c>
      <c r="F13" s="167"/>
      <c r="G13" s="168">
        <f>SUM(G4:G12)</f>
        <v>7.32</v>
      </c>
      <c r="H13" s="154"/>
      <c r="I13" s="171">
        <f>SUM(I4:I12)</f>
        <v>2</v>
      </c>
      <c r="J13" s="167"/>
      <c r="K13" s="168">
        <f>SUM(K4:K12)</f>
        <v>0</v>
      </c>
      <c r="L13" s="167"/>
      <c r="M13" s="168">
        <f>SUM(M4:M12)</f>
        <v>17</v>
      </c>
      <c r="N13" s="167">
        <f>C13+E13+G13+I13+K13+M13</f>
        <v>26.32</v>
      </c>
    </row>
    <row r="17" spans="2:6" x14ac:dyDescent="0.25">
      <c r="B17" s="47" t="s">
        <v>16</v>
      </c>
      <c r="E17" s="157"/>
      <c r="F17" s="158" t="s">
        <v>171</v>
      </c>
    </row>
    <row r="18" spans="2:6" x14ac:dyDescent="0.25">
      <c r="B18" t="s">
        <v>18</v>
      </c>
      <c r="D18" t="str">
        <f>B1</f>
        <v xml:space="preserve">Mª DEL MAR ANDUJAR GONZALEZ </v>
      </c>
    </row>
    <row r="19" spans="2:6" x14ac:dyDescent="0.25">
      <c r="B19" t="s">
        <v>17</v>
      </c>
    </row>
    <row r="20" spans="2:6" x14ac:dyDescent="0.25">
      <c r="E20" s="159"/>
      <c r="F20" t="s">
        <v>125</v>
      </c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18"/>
    </sheetView>
  </sheetViews>
  <sheetFormatPr baseColWidth="10" defaultRowHeight="15" x14ac:dyDescent="0.25"/>
  <cols>
    <col min="1" max="1" width="8.140625" customWidth="1"/>
    <col min="3" max="3" width="7.85546875" customWidth="1"/>
    <col min="5" max="5" width="8" customWidth="1"/>
    <col min="7" max="7" width="8.7109375" customWidth="1"/>
    <col min="9" max="9" width="7.5703125" customWidth="1"/>
    <col min="11" max="11" width="7.7109375" customWidth="1"/>
    <col min="12" max="12" width="8.5703125" customWidth="1"/>
    <col min="13" max="13" width="7.85546875" customWidth="1"/>
    <col min="14" max="14" width="9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34.5" x14ac:dyDescent="0.25">
      <c r="A3" s="198"/>
      <c r="B3" s="104"/>
      <c r="C3" s="124"/>
      <c r="D3" s="104" t="s">
        <v>165</v>
      </c>
      <c r="E3" s="124"/>
      <c r="F3" s="83"/>
      <c r="G3" s="124"/>
      <c r="H3" s="104" t="s">
        <v>166</v>
      </c>
      <c r="I3" s="199"/>
      <c r="J3" s="104"/>
      <c r="K3" s="124"/>
      <c r="L3" s="52"/>
      <c r="M3" s="199"/>
      <c r="N3" s="124"/>
    </row>
    <row r="4" spans="1:14" x14ac:dyDescent="0.25">
      <c r="A4" s="199">
        <v>5</v>
      </c>
      <c r="B4" s="105"/>
      <c r="C4" s="124"/>
      <c r="D4" s="105" t="s">
        <v>13</v>
      </c>
      <c r="E4" s="124">
        <v>0.9</v>
      </c>
      <c r="F4" s="132"/>
      <c r="G4" s="124"/>
      <c r="H4" s="105" t="s">
        <v>12</v>
      </c>
      <c r="I4" s="199">
        <v>0.25</v>
      </c>
      <c r="J4" s="105"/>
      <c r="K4" s="124"/>
      <c r="L4" s="52"/>
      <c r="M4" s="199"/>
      <c r="N4" s="124">
        <f>C4+E4+G4+I4+K4</f>
        <v>1.1499999999999999</v>
      </c>
    </row>
    <row r="5" spans="1:14" ht="23.25" x14ac:dyDescent="0.25">
      <c r="A5" s="198"/>
      <c r="B5" s="60" t="s">
        <v>84</v>
      </c>
      <c r="C5" s="216"/>
      <c r="D5" s="60"/>
      <c r="E5" s="198"/>
      <c r="F5" s="60" t="s">
        <v>84</v>
      </c>
      <c r="G5" s="216"/>
      <c r="H5" s="60"/>
      <c r="I5" s="198"/>
      <c r="J5" s="60" t="s">
        <v>84</v>
      </c>
      <c r="K5" s="216"/>
      <c r="L5" s="60"/>
      <c r="M5" s="198"/>
      <c r="N5" s="216"/>
    </row>
    <row r="6" spans="1:14" ht="23.25" x14ac:dyDescent="0.25">
      <c r="A6" s="200">
        <v>14.81</v>
      </c>
      <c r="B6" s="50" t="s">
        <v>85</v>
      </c>
      <c r="C6" s="121">
        <v>0.33</v>
      </c>
      <c r="D6" s="54"/>
      <c r="E6" s="204"/>
      <c r="F6" s="50" t="s">
        <v>85</v>
      </c>
      <c r="G6" s="121">
        <v>0.33</v>
      </c>
      <c r="H6" s="50"/>
      <c r="I6" s="200"/>
      <c r="J6" s="50" t="s">
        <v>86</v>
      </c>
      <c r="K6" s="121">
        <v>2.76</v>
      </c>
      <c r="L6" s="54"/>
      <c r="M6" s="200"/>
      <c r="N6" s="121">
        <f>C6+E6+G6+I6+K6+M6</f>
        <v>3.42</v>
      </c>
    </row>
    <row r="7" spans="1:14" x14ac:dyDescent="0.25">
      <c r="A7" s="78"/>
      <c r="B7" s="49" t="s">
        <v>87</v>
      </c>
      <c r="C7" s="216"/>
      <c r="D7" s="49"/>
      <c r="E7" s="58"/>
      <c r="F7" s="49" t="s">
        <v>87</v>
      </c>
      <c r="G7" s="216"/>
      <c r="H7" s="49"/>
      <c r="I7" s="58"/>
      <c r="J7" s="49" t="s">
        <v>87</v>
      </c>
      <c r="K7" s="216"/>
      <c r="L7" s="49"/>
      <c r="M7" s="58"/>
      <c r="N7" s="216"/>
    </row>
    <row r="8" spans="1:14" ht="45" x14ac:dyDescent="0.25">
      <c r="A8" s="53">
        <v>12.42</v>
      </c>
      <c r="B8" s="50" t="s">
        <v>56</v>
      </c>
      <c r="C8" s="121">
        <v>2.06</v>
      </c>
      <c r="D8" s="50"/>
      <c r="E8" s="107"/>
      <c r="F8" s="50" t="s">
        <v>65</v>
      </c>
      <c r="G8" s="218">
        <v>0.4</v>
      </c>
      <c r="H8" s="50"/>
      <c r="I8" s="107"/>
      <c r="J8" s="89" t="s">
        <v>88</v>
      </c>
      <c r="K8" s="218">
        <v>0.4</v>
      </c>
      <c r="L8" s="50"/>
      <c r="M8" s="107"/>
      <c r="N8" s="121">
        <f>C8+E8+G8+I8+K8+M8</f>
        <v>2.86</v>
      </c>
    </row>
    <row r="9" spans="1:14" x14ac:dyDescent="0.25">
      <c r="A9" s="67"/>
      <c r="B9" s="6" t="s">
        <v>106</v>
      </c>
      <c r="C9" s="32"/>
      <c r="D9" s="6" t="s">
        <v>106</v>
      </c>
      <c r="E9" s="67"/>
      <c r="F9" s="6" t="s">
        <v>106</v>
      </c>
      <c r="G9" s="32"/>
      <c r="H9" s="6" t="s">
        <v>106</v>
      </c>
      <c r="I9" s="67"/>
      <c r="J9" s="6" t="s">
        <v>106</v>
      </c>
      <c r="K9" s="32"/>
      <c r="L9" s="131"/>
      <c r="M9" s="67"/>
      <c r="N9" s="32"/>
    </row>
    <row r="10" spans="1:14" x14ac:dyDescent="0.25">
      <c r="A10" s="68">
        <v>64.95</v>
      </c>
      <c r="B10" s="12"/>
      <c r="C10" s="13">
        <v>3</v>
      </c>
      <c r="D10" s="12"/>
      <c r="E10" s="68">
        <v>3</v>
      </c>
      <c r="F10" s="14"/>
      <c r="G10" s="13">
        <v>3</v>
      </c>
      <c r="H10" s="12"/>
      <c r="I10" s="68">
        <v>3</v>
      </c>
      <c r="J10" s="12"/>
      <c r="K10" s="13">
        <v>3</v>
      </c>
      <c r="L10" s="12"/>
      <c r="M10" s="68"/>
      <c r="N10" s="13">
        <f>C10+E10+G10+I10+K10+M10</f>
        <v>15</v>
      </c>
    </row>
    <row r="11" spans="1:14" x14ac:dyDescent="0.25">
      <c r="A11" s="201"/>
      <c r="B11" s="10" t="s">
        <v>106</v>
      </c>
      <c r="C11" s="32"/>
      <c r="D11" s="10" t="s">
        <v>106</v>
      </c>
      <c r="E11" s="67"/>
      <c r="F11" s="10" t="s">
        <v>106</v>
      </c>
      <c r="G11" s="32"/>
      <c r="H11" s="10" t="s">
        <v>106</v>
      </c>
      <c r="I11" s="67"/>
      <c r="J11" s="10" t="s">
        <v>106</v>
      </c>
      <c r="K11" s="32"/>
      <c r="L11" s="10"/>
      <c r="M11" s="67"/>
      <c r="N11" s="32"/>
    </row>
    <row r="12" spans="1:14" x14ac:dyDescent="0.25">
      <c r="A12" s="202">
        <v>21.65</v>
      </c>
      <c r="B12" s="12" t="s">
        <v>117</v>
      </c>
      <c r="C12" s="13">
        <v>1</v>
      </c>
      <c r="D12" s="12" t="s">
        <v>117</v>
      </c>
      <c r="E12" s="68">
        <v>1</v>
      </c>
      <c r="F12" s="12" t="s">
        <v>117</v>
      </c>
      <c r="G12" s="13">
        <v>1</v>
      </c>
      <c r="H12" s="12" t="s">
        <v>117</v>
      </c>
      <c r="I12" s="68">
        <v>1</v>
      </c>
      <c r="J12" s="12" t="s">
        <v>117</v>
      </c>
      <c r="K12" s="13">
        <v>1</v>
      </c>
      <c r="L12" s="12"/>
      <c r="M12" s="68"/>
      <c r="N12" s="13">
        <f>C12+E12+G12+I12+K12+M12</f>
        <v>5</v>
      </c>
    </row>
    <row r="13" spans="1:14" x14ac:dyDescent="0.25">
      <c r="A13" s="203"/>
      <c r="B13" s="52"/>
      <c r="C13" s="124"/>
      <c r="D13" s="52"/>
      <c r="E13" s="199"/>
      <c r="F13" s="83"/>
      <c r="G13" s="124"/>
      <c r="H13" s="52"/>
      <c r="I13" s="199"/>
      <c r="J13" s="52"/>
      <c r="K13" s="124"/>
      <c r="L13" s="52"/>
      <c r="M13" s="199"/>
      <c r="N13" s="124"/>
    </row>
    <row r="14" spans="1:14" x14ac:dyDescent="0.25">
      <c r="A14" s="135">
        <f>SUM(A3:A13)</f>
        <v>118.83000000000001</v>
      </c>
      <c r="B14" s="53" t="s">
        <v>10</v>
      </c>
      <c r="C14" s="217">
        <f>SUM(C3:C13)</f>
        <v>6.3900000000000006</v>
      </c>
      <c r="D14" s="81"/>
      <c r="E14" s="135">
        <f>SUM(E3:E13)</f>
        <v>4.9000000000000004</v>
      </c>
      <c r="F14" s="109"/>
      <c r="G14" s="217">
        <f>SUM(G3:G13)</f>
        <v>4.7300000000000004</v>
      </c>
      <c r="H14" s="53"/>
      <c r="I14" s="135">
        <f>SUM(I3:I13)</f>
        <v>4.25</v>
      </c>
      <c r="J14" s="53"/>
      <c r="K14" s="217">
        <f>SUM(K3:K13)</f>
        <v>7.16</v>
      </c>
      <c r="L14" s="81"/>
      <c r="M14" s="135">
        <f>SUM(M3:M13)</f>
        <v>0</v>
      </c>
      <c r="N14" s="217">
        <f>SUM(N3:N13)</f>
        <v>27.43</v>
      </c>
    </row>
    <row r="15" spans="1:14" x14ac:dyDescent="0.25">
      <c r="A15" s="47"/>
      <c r="B15" s="47"/>
      <c r="C15" s="47"/>
      <c r="D15" s="110"/>
      <c r="E15" s="47"/>
      <c r="F15" s="75"/>
      <c r="G15" s="47"/>
      <c r="H15" s="47"/>
      <c r="I15" s="47"/>
      <c r="J15" s="100"/>
      <c r="K15" s="47"/>
      <c r="L15" s="47"/>
      <c r="M15" s="47"/>
      <c r="N15" s="47"/>
    </row>
    <row r="16" spans="1:14" x14ac:dyDescent="0.25">
      <c r="A16" s="47"/>
      <c r="B16" s="47"/>
      <c r="C16" s="47"/>
      <c r="D16" s="111"/>
      <c r="E16" s="47"/>
      <c r="F16" s="75"/>
      <c r="G16" s="47"/>
      <c r="H16" s="47" t="s">
        <v>15</v>
      </c>
      <c r="I16" s="47"/>
      <c r="J16" s="100"/>
      <c r="K16" s="101">
        <f>N14*4.33</f>
        <v>118.7719</v>
      </c>
      <c r="L16" s="101"/>
      <c r="M16" s="101"/>
      <c r="N16" s="47"/>
    </row>
    <row r="17" spans="1:14" x14ac:dyDescent="0.25">
      <c r="A17" s="47"/>
      <c r="B17" s="47" t="s">
        <v>16</v>
      </c>
      <c r="C17" s="47"/>
      <c r="D17" s="111"/>
      <c r="E17" s="129"/>
      <c r="F17" s="128">
        <v>44867</v>
      </c>
      <c r="G17" s="47"/>
      <c r="H17" s="47"/>
      <c r="I17" s="112"/>
      <c r="J17" s="136"/>
      <c r="K17" s="47"/>
      <c r="L17" s="47"/>
      <c r="M17" s="47"/>
      <c r="N17" s="47"/>
    </row>
    <row r="18" spans="1:14" x14ac:dyDescent="0.25">
      <c r="A18" s="47"/>
      <c r="B18" s="47" t="s">
        <v>90</v>
      </c>
      <c r="C18" s="47"/>
      <c r="D18" s="113"/>
      <c r="E18" s="111"/>
      <c r="F18" s="75"/>
      <c r="G18" s="47"/>
      <c r="H18" s="47"/>
      <c r="I18" s="47"/>
      <c r="J18" s="47"/>
      <c r="K18" s="47"/>
      <c r="L18" s="47"/>
      <c r="M18" s="47"/>
      <c r="N18" s="47"/>
    </row>
    <row r="21" spans="1:14" x14ac:dyDescent="0.25">
      <c r="E21" t="s">
        <v>208</v>
      </c>
    </row>
    <row r="23" spans="1:14" x14ac:dyDescent="0.25">
      <c r="E23" t="s">
        <v>207</v>
      </c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44230</v>
      </c>
      <c r="B4" s="177"/>
      <c r="C4" s="178"/>
      <c r="D4" s="177"/>
      <c r="E4" s="179"/>
      <c r="F4" s="177" t="s">
        <v>169</v>
      </c>
      <c r="G4" s="178">
        <v>3.94</v>
      </c>
      <c r="H4" s="180"/>
      <c r="I4" s="178"/>
      <c r="J4" s="181"/>
      <c r="K4" s="178"/>
      <c r="L4" s="182"/>
      <c r="M4" s="189"/>
      <c r="N4" s="183"/>
    </row>
    <row r="5" spans="1:14" ht="24.75" x14ac:dyDescent="0.25">
      <c r="A5" s="176">
        <v>44240</v>
      </c>
      <c r="B5" s="177"/>
      <c r="C5" s="178"/>
      <c r="D5" s="177"/>
      <c r="E5" s="179"/>
      <c r="F5" s="177"/>
      <c r="G5" s="184"/>
      <c r="H5" s="180"/>
      <c r="I5" s="185"/>
      <c r="J5" s="186"/>
      <c r="K5" s="178"/>
      <c r="L5" s="182" t="s">
        <v>169</v>
      </c>
      <c r="M5" s="189">
        <v>6</v>
      </c>
      <c r="N5" s="183"/>
    </row>
    <row r="6" spans="1:14" ht="24.75" x14ac:dyDescent="0.25">
      <c r="A6" s="176">
        <v>44244</v>
      </c>
      <c r="B6" s="177"/>
      <c r="C6" s="178"/>
      <c r="D6" s="177"/>
      <c r="E6" s="179"/>
      <c r="F6" s="177" t="s">
        <v>169</v>
      </c>
      <c r="G6" s="184">
        <v>4</v>
      </c>
      <c r="H6" s="180"/>
      <c r="I6" s="185"/>
      <c r="J6" s="186"/>
      <c r="K6" s="178"/>
      <c r="L6" s="177"/>
      <c r="M6" s="189"/>
      <c r="N6" s="183"/>
    </row>
    <row r="7" spans="1:14" ht="24.75" x14ac:dyDescent="0.25">
      <c r="A7" s="176">
        <v>44247</v>
      </c>
      <c r="B7" s="177"/>
      <c r="C7" s="178"/>
      <c r="D7" s="177"/>
      <c r="E7" s="179"/>
      <c r="F7" s="177"/>
      <c r="G7" s="184"/>
      <c r="H7" s="180"/>
      <c r="I7" s="185"/>
      <c r="J7" s="186"/>
      <c r="K7" s="178"/>
      <c r="L7" s="177" t="s">
        <v>169</v>
      </c>
      <c r="M7" s="189">
        <v>6</v>
      </c>
      <c r="N7" s="183"/>
    </row>
    <row r="8" spans="1:14" ht="25.5" thickBot="1" x14ac:dyDescent="0.3">
      <c r="A8" s="176">
        <v>44251</v>
      </c>
      <c r="B8" s="177"/>
      <c r="C8" s="178"/>
      <c r="D8" s="177"/>
      <c r="E8" s="179"/>
      <c r="F8" s="177" t="s">
        <v>169</v>
      </c>
      <c r="G8" s="184">
        <v>4</v>
      </c>
      <c r="H8" s="177"/>
      <c r="I8" s="187"/>
      <c r="J8" s="186"/>
      <c r="K8" s="178"/>
      <c r="L8" s="177"/>
      <c r="M8" s="189"/>
      <c r="N8" s="183"/>
    </row>
    <row r="9" spans="1:14" ht="15.75" thickBot="1" x14ac:dyDescent="0.3">
      <c r="A9" s="166" t="s">
        <v>138</v>
      </c>
      <c r="B9" s="167"/>
      <c r="C9" s="168">
        <f>SUM(C4:C8)</f>
        <v>0</v>
      </c>
      <c r="D9" s="167"/>
      <c r="E9" s="173">
        <f>SUM(E4:E8)</f>
        <v>0</v>
      </c>
      <c r="F9" s="167"/>
      <c r="G9" s="168">
        <f>SUM(G4:G8)</f>
        <v>11.94</v>
      </c>
      <c r="H9" s="154"/>
      <c r="I9" s="171">
        <f>SUM(I4:I8)</f>
        <v>0</v>
      </c>
      <c r="J9" s="167"/>
      <c r="K9" s="168">
        <f>SUM(K4:K8)</f>
        <v>0</v>
      </c>
      <c r="L9" s="167"/>
      <c r="M9" s="168">
        <f>SUM(M4:M8)</f>
        <v>12</v>
      </c>
      <c r="N9" s="167">
        <f>C9+E9+G9+I9+K9+M9</f>
        <v>23.939999999999998</v>
      </c>
    </row>
    <row r="13" spans="1:14" x14ac:dyDescent="0.25">
      <c r="B13" s="47" t="s">
        <v>16</v>
      </c>
      <c r="E13" s="157"/>
      <c r="F13" s="158" t="s">
        <v>170</v>
      </c>
    </row>
    <row r="14" spans="1:14" x14ac:dyDescent="0.25">
      <c r="B14" t="s">
        <v>18</v>
      </c>
      <c r="D14" t="str">
        <f>B1</f>
        <v xml:space="preserve">Mª DEL MAR ANDUJAR GONZALEZ </v>
      </c>
    </row>
    <row r="15" spans="1:14" x14ac:dyDescent="0.25">
      <c r="B15" t="s">
        <v>17</v>
      </c>
    </row>
    <row r="16" spans="1:14" x14ac:dyDescent="0.25">
      <c r="E16" s="159"/>
      <c r="F16" t="s">
        <v>125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sqref="A1:N16"/>
    </sheetView>
  </sheetViews>
  <sheetFormatPr baseColWidth="10" defaultRowHeight="15" x14ac:dyDescent="0.25"/>
  <cols>
    <col min="2" max="2" width="9.85546875" customWidth="1"/>
    <col min="3" max="4" width="8.7109375" customWidth="1"/>
    <col min="5" max="5" width="7.28515625" customWidth="1"/>
    <col min="7" max="8" width="8.7109375" customWidth="1"/>
    <col min="9" max="9" width="8.42578125" customWidth="1"/>
    <col min="10" max="10" width="7.7109375" customWidth="1"/>
    <col min="11" max="11" width="8" customWidth="1"/>
    <col min="13" max="13" width="7.7109375" customWidth="1"/>
    <col min="14" max="14" width="10.2851562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44174</v>
      </c>
      <c r="B4" s="177"/>
      <c r="C4" s="178"/>
      <c r="D4" s="177"/>
      <c r="E4" s="179"/>
      <c r="F4" s="177" t="s">
        <v>137</v>
      </c>
      <c r="G4" s="178">
        <v>3.94</v>
      </c>
      <c r="H4" s="180"/>
      <c r="I4" s="178"/>
      <c r="J4" s="181"/>
      <c r="K4" s="178"/>
      <c r="L4" s="182"/>
      <c r="M4" s="189"/>
      <c r="N4" s="183"/>
    </row>
    <row r="5" spans="1:14" ht="24.75" x14ac:dyDescent="0.25">
      <c r="A5" s="176">
        <v>44177</v>
      </c>
      <c r="B5" s="177"/>
      <c r="C5" s="178"/>
      <c r="D5" s="177"/>
      <c r="E5" s="179"/>
      <c r="F5" s="177"/>
      <c r="G5" s="184"/>
      <c r="H5" s="180"/>
      <c r="I5" s="185"/>
      <c r="J5" s="186"/>
      <c r="K5" s="178"/>
      <c r="L5" s="182" t="s">
        <v>137</v>
      </c>
      <c r="M5" s="189">
        <v>6</v>
      </c>
      <c r="N5" s="183"/>
    </row>
    <row r="6" spans="1:14" ht="24.75" x14ac:dyDescent="0.25">
      <c r="A6" s="176">
        <v>44181</v>
      </c>
      <c r="B6" s="177"/>
      <c r="C6" s="178"/>
      <c r="D6" s="177"/>
      <c r="E6" s="179"/>
      <c r="F6" s="177" t="s">
        <v>137</v>
      </c>
      <c r="G6" s="184">
        <v>4</v>
      </c>
      <c r="H6" s="180"/>
      <c r="I6" s="185"/>
      <c r="J6" s="186"/>
      <c r="K6" s="178"/>
      <c r="L6" s="177"/>
      <c r="M6" s="189"/>
      <c r="N6" s="183"/>
    </row>
    <row r="7" spans="1:14" ht="24.75" x14ac:dyDescent="0.25">
      <c r="A7" s="176">
        <v>44184</v>
      </c>
      <c r="B7" s="177"/>
      <c r="C7" s="178"/>
      <c r="D7" s="177"/>
      <c r="E7" s="179"/>
      <c r="F7" s="177"/>
      <c r="G7" s="184"/>
      <c r="H7" s="180"/>
      <c r="I7" s="185"/>
      <c r="J7" s="186"/>
      <c r="K7" s="178"/>
      <c r="L7" s="177" t="s">
        <v>137</v>
      </c>
      <c r="M7" s="189">
        <v>6</v>
      </c>
      <c r="N7" s="183"/>
    </row>
    <row r="8" spans="1:14" ht="25.5" thickBot="1" x14ac:dyDescent="0.3">
      <c r="A8" s="176">
        <v>44195</v>
      </c>
      <c r="B8" s="177"/>
      <c r="C8" s="178"/>
      <c r="D8" s="177"/>
      <c r="E8" s="179"/>
      <c r="F8" s="177" t="s">
        <v>137</v>
      </c>
      <c r="G8" s="184">
        <v>4</v>
      </c>
      <c r="H8" s="177"/>
      <c r="I8" s="187"/>
      <c r="J8" s="186"/>
      <c r="K8" s="178"/>
      <c r="L8" s="177"/>
      <c r="M8" s="189"/>
      <c r="N8" s="183"/>
    </row>
    <row r="9" spans="1:14" ht="15.75" thickBot="1" x14ac:dyDescent="0.3">
      <c r="A9" s="166" t="s">
        <v>138</v>
      </c>
      <c r="B9" s="167"/>
      <c r="C9" s="168">
        <f>SUM(C4:C8)</f>
        <v>0</v>
      </c>
      <c r="D9" s="167"/>
      <c r="E9" s="173">
        <f>SUM(E4:E8)</f>
        <v>0</v>
      </c>
      <c r="F9" s="167"/>
      <c r="G9" s="168">
        <f>SUM(G4:G8)</f>
        <v>11.94</v>
      </c>
      <c r="H9" s="154"/>
      <c r="I9" s="171">
        <f>SUM(I4:I8)</f>
        <v>0</v>
      </c>
      <c r="J9" s="167"/>
      <c r="K9" s="168">
        <f>SUM(K4:K8)</f>
        <v>0</v>
      </c>
      <c r="L9" s="167"/>
      <c r="M9" s="168">
        <f>SUM(M4:M8)</f>
        <v>12</v>
      </c>
      <c r="N9" s="167">
        <f>C9+E9+G9+I9+K9+M9</f>
        <v>23.939999999999998</v>
      </c>
    </row>
    <row r="13" spans="1:14" x14ac:dyDescent="0.25">
      <c r="B13" s="47" t="s">
        <v>16</v>
      </c>
      <c r="E13" s="157"/>
      <c r="F13" s="158" t="s">
        <v>168</v>
      </c>
    </row>
    <row r="14" spans="1:14" x14ac:dyDescent="0.25">
      <c r="B14" t="s">
        <v>18</v>
      </c>
      <c r="D14" t="str">
        <f>B1</f>
        <v xml:space="preserve">Mª DEL MAR ANDUJAR GONZALEZ </v>
      </c>
    </row>
    <row r="15" spans="1:14" x14ac:dyDescent="0.25">
      <c r="B15" t="s">
        <v>17</v>
      </c>
    </row>
    <row r="16" spans="1:14" x14ac:dyDescent="0.25">
      <c r="E16" s="159"/>
      <c r="F16" t="s">
        <v>125</v>
      </c>
    </row>
    <row r="23" spans="15:15" x14ac:dyDescent="0.25">
      <c r="O23" s="157"/>
    </row>
  </sheetData>
  <pageMargins left="0.7" right="0.7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8.28515625" customWidth="1"/>
    <col min="3" max="3" width="7.7109375" customWidth="1"/>
    <col min="4" max="4" width="8.85546875" customWidth="1"/>
    <col min="5" max="5" width="8.28515625" customWidth="1"/>
    <col min="7" max="7" width="7" customWidth="1"/>
    <col min="8" max="8" width="8.28515625" customWidth="1"/>
    <col min="9" max="9" width="8.140625" customWidth="1"/>
    <col min="10" max="10" width="9" customWidth="1"/>
    <col min="11" max="11" width="8.140625" customWidth="1"/>
    <col min="13" max="13" width="9.28515625" customWidth="1"/>
    <col min="14" max="14" width="8.710937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44153</v>
      </c>
      <c r="B4" s="177"/>
      <c r="C4" s="178"/>
      <c r="D4" s="177"/>
      <c r="E4" s="179"/>
      <c r="F4" s="177" t="s">
        <v>137</v>
      </c>
      <c r="G4" s="178">
        <v>3</v>
      </c>
      <c r="H4" s="180"/>
      <c r="I4" s="178"/>
      <c r="J4" s="181"/>
      <c r="K4" s="178"/>
      <c r="L4" s="182"/>
      <c r="M4" s="189"/>
      <c r="N4" s="183"/>
    </row>
    <row r="5" spans="1:14" ht="24.75" x14ac:dyDescent="0.25">
      <c r="A5" s="176">
        <v>44125</v>
      </c>
      <c r="B5" s="177"/>
      <c r="C5" s="178"/>
      <c r="D5" s="177"/>
      <c r="E5" s="179"/>
      <c r="F5" s="177"/>
      <c r="G5" s="184"/>
      <c r="H5" s="180"/>
      <c r="I5" s="185"/>
      <c r="J5" s="186"/>
      <c r="K5" s="178"/>
      <c r="L5" s="182" t="s">
        <v>137</v>
      </c>
      <c r="M5" s="189">
        <v>4.7699999999999996</v>
      </c>
      <c r="N5" s="183"/>
    </row>
    <row r="6" spans="1:14" ht="25.5" thickBot="1" x14ac:dyDescent="0.3">
      <c r="A6" s="176">
        <v>44132</v>
      </c>
      <c r="B6" s="177"/>
      <c r="C6" s="178"/>
      <c r="D6" s="177"/>
      <c r="E6" s="179"/>
      <c r="F6" s="177"/>
      <c r="G6" s="184"/>
      <c r="H6" s="177"/>
      <c r="I6" s="187"/>
      <c r="J6" s="186"/>
      <c r="K6" s="178"/>
      <c r="L6" s="177" t="s">
        <v>137</v>
      </c>
      <c r="M6" s="189">
        <v>3</v>
      </c>
      <c r="N6" s="183"/>
    </row>
    <row r="7" spans="1:14" ht="15.75" thickBot="1" x14ac:dyDescent="0.3">
      <c r="A7" s="166" t="s">
        <v>138</v>
      </c>
      <c r="B7" s="167"/>
      <c r="C7" s="168">
        <f>SUM(C4:C6)</f>
        <v>0</v>
      </c>
      <c r="D7" s="167"/>
      <c r="E7" s="173">
        <f>SUM(E4:E6)</f>
        <v>0</v>
      </c>
      <c r="F7" s="167"/>
      <c r="G7" s="168">
        <f>SUM(G4:G6)</f>
        <v>3</v>
      </c>
      <c r="H7" s="154"/>
      <c r="I7" s="171">
        <f>SUM(I4:I6)</f>
        <v>0</v>
      </c>
      <c r="J7" s="167"/>
      <c r="K7" s="168">
        <f>SUM(K4:K6)</f>
        <v>0</v>
      </c>
      <c r="L7" s="167"/>
      <c r="M7" s="168">
        <f>SUM(M4:M6)</f>
        <v>7.77</v>
      </c>
      <c r="N7" s="167">
        <f>C7+E7+G7+I7+K7+M7</f>
        <v>10.77</v>
      </c>
    </row>
    <row r="11" spans="1:14" x14ac:dyDescent="0.25">
      <c r="B11" s="47" t="s">
        <v>16</v>
      </c>
      <c r="E11" s="157"/>
      <c r="F11" s="158" t="s">
        <v>160</v>
      </c>
    </row>
    <row r="12" spans="1:14" x14ac:dyDescent="0.25">
      <c r="B12" t="s">
        <v>18</v>
      </c>
      <c r="D12" t="str">
        <f>B1</f>
        <v xml:space="preserve">Mª DEL MAR ANDUJAR GONZALEZ </v>
      </c>
    </row>
    <row r="13" spans="1:14" x14ac:dyDescent="0.25">
      <c r="B13" t="s">
        <v>17</v>
      </c>
    </row>
    <row r="14" spans="1:14" x14ac:dyDescent="0.25">
      <c r="E14" s="159"/>
      <c r="F14" t="s">
        <v>125</v>
      </c>
    </row>
  </sheetData>
  <pageMargins left="0.7" right="0.7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3" max="3" width="9.42578125" customWidth="1"/>
    <col min="4" max="4" width="8" customWidth="1"/>
    <col min="5" max="5" width="6.5703125" customWidth="1"/>
    <col min="7" max="7" width="7.85546875" customWidth="1"/>
    <col min="9" max="9" width="7.85546875" customWidth="1"/>
    <col min="10" max="10" width="8.7109375" customWidth="1"/>
    <col min="11" max="11" width="7.7109375" customWidth="1"/>
    <col min="13" max="13" width="7.85546875" customWidth="1"/>
    <col min="14" max="14" width="9.2851562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44111</v>
      </c>
      <c r="B4" s="177"/>
      <c r="C4" s="178"/>
      <c r="D4" s="177"/>
      <c r="E4" s="179"/>
      <c r="F4" s="177" t="s">
        <v>137</v>
      </c>
      <c r="G4" s="178">
        <v>5.13</v>
      </c>
      <c r="H4" s="180"/>
      <c r="I4" s="178"/>
      <c r="J4" s="181"/>
      <c r="K4" s="178"/>
      <c r="L4" s="182"/>
      <c r="M4" s="182"/>
      <c r="N4" s="183"/>
    </row>
    <row r="5" spans="1:14" ht="24.75" x14ac:dyDescent="0.25">
      <c r="A5" s="176">
        <v>44121</v>
      </c>
      <c r="B5" s="177"/>
      <c r="C5" s="178"/>
      <c r="D5" s="177"/>
      <c r="E5" s="179"/>
      <c r="F5" s="177"/>
      <c r="G5" s="184"/>
      <c r="H5" s="180"/>
      <c r="I5" s="185"/>
      <c r="J5" s="186"/>
      <c r="K5" s="178"/>
      <c r="L5" s="182" t="s">
        <v>137</v>
      </c>
      <c r="M5" s="182">
        <v>7</v>
      </c>
      <c r="N5" s="183"/>
    </row>
    <row r="6" spans="1:14" ht="24.75" x14ac:dyDescent="0.25">
      <c r="A6" s="176">
        <v>44125</v>
      </c>
      <c r="B6" s="177"/>
      <c r="C6" s="178"/>
      <c r="D6" s="177"/>
      <c r="E6" s="179"/>
      <c r="F6" s="177" t="s">
        <v>137</v>
      </c>
      <c r="G6" s="184">
        <v>3</v>
      </c>
      <c r="H6" s="177"/>
      <c r="I6" s="187"/>
      <c r="J6" s="186"/>
      <c r="K6" s="178"/>
      <c r="L6" s="182"/>
      <c r="M6" s="182"/>
      <c r="N6" s="183"/>
    </row>
    <row r="7" spans="1:14" ht="24.75" x14ac:dyDescent="0.25">
      <c r="A7" s="176">
        <v>44128</v>
      </c>
      <c r="B7" s="177"/>
      <c r="C7" s="178"/>
      <c r="D7" s="177"/>
      <c r="E7" s="179"/>
      <c r="F7" s="177"/>
      <c r="G7" s="184"/>
      <c r="H7" s="182"/>
      <c r="I7" s="185"/>
      <c r="J7" s="186"/>
      <c r="K7" s="178"/>
      <c r="L7" s="182" t="s">
        <v>137</v>
      </c>
      <c r="M7" s="182">
        <v>6</v>
      </c>
      <c r="N7" s="183"/>
    </row>
    <row r="8" spans="1:14" ht="25.5" thickBot="1" x14ac:dyDescent="0.3">
      <c r="A8" s="176">
        <v>44132</v>
      </c>
      <c r="B8" s="177"/>
      <c r="C8" s="178"/>
      <c r="D8" s="177"/>
      <c r="E8" s="179"/>
      <c r="F8" s="177" t="s">
        <v>119</v>
      </c>
      <c r="G8" s="184">
        <v>4</v>
      </c>
      <c r="H8" s="182"/>
      <c r="I8" s="185"/>
      <c r="J8" s="186"/>
      <c r="K8" s="178"/>
      <c r="L8" s="182"/>
      <c r="M8" s="178"/>
      <c r="N8" s="183"/>
    </row>
    <row r="9" spans="1:14" ht="15.75" thickBot="1" x14ac:dyDescent="0.3">
      <c r="A9" s="166" t="s">
        <v>138</v>
      </c>
      <c r="B9" s="167"/>
      <c r="C9" s="168">
        <f>SUM(C4:C8)</f>
        <v>0</v>
      </c>
      <c r="D9" s="167"/>
      <c r="E9" s="173">
        <f>SUM(E4:E8)</f>
        <v>0</v>
      </c>
      <c r="F9" s="167"/>
      <c r="G9" s="168">
        <f>SUM(G4:G8)</f>
        <v>12.129999999999999</v>
      </c>
      <c r="H9" s="154"/>
      <c r="I9" s="171">
        <f>SUM(I4:I8)</f>
        <v>0</v>
      </c>
      <c r="J9" s="167"/>
      <c r="K9" s="168">
        <f>SUM(K4:K8)</f>
        <v>0</v>
      </c>
      <c r="L9" s="167"/>
      <c r="M9" s="168">
        <f>SUM(M4:M8)</f>
        <v>13</v>
      </c>
      <c r="N9" s="167">
        <f>C9+E9+G9+I9+K9+M9</f>
        <v>25.13</v>
      </c>
    </row>
    <row r="13" spans="1:14" x14ac:dyDescent="0.25">
      <c r="B13" s="47" t="s">
        <v>16</v>
      </c>
      <c r="E13" s="157"/>
      <c r="F13" s="158" t="s">
        <v>159</v>
      </c>
    </row>
    <row r="14" spans="1:14" x14ac:dyDescent="0.25">
      <c r="B14" t="s">
        <v>18</v>
      </c>
      <c r="D14" t="str">
        <f>B1</f>
        <v xml:space="preserve">Mª DEL MAR ANDUJAR GONZALEZ </v>
      </c>
    </row>
    <row r="15" spans="1:14" x14ac:dyDescent="0.25">
      <c r="B15" t="s">
        <v>17</v>
      </c>
    </row>
    <row r="16" spans="1:14" x14ac:dyDescent="0.25">
      <c r="E16" s="159"/>
      <c r="F16" t="s">
        <v>125</v>
      </c>
    </row>
  </sheetData>
  <pageMargins left="0.7" right="0.7" top="0.75" bottom="0.75" header="0.3" footer="0.3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3" max="3" width="8.28515625" customWidth="1"/>
    <col min="5" max="5" width="7" customWidth="1"/>
    <col min="7" max="7" width="8" customWidth="1"/>
    <col min="8" max="8" width="9.85546875" customWidth="1"/>
    <col min="9" max="9" width="7.5703125" customWidth="1"/>
    <col min="10" max="10" width="8.7109375" customWidth="1"/>
    <col min="11" max="11" width="6.28515625" customWidth="1"/>
    <col min="13" max="14" width="8.2851562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44076</v>
      </c>
      <c r="B4" s="177"/>
      <c r="C4" s="178"/>
      <c r="D4" s="177"/>
      <c r="E4" s="179"/>
      <c r="F4" s="177" t="s">
        <v>137</v>
      </c>
      <c r="G4" s="178">
        <v>4.28</v>
      </c>
      <c r="H4" s="180"/>
      <c r="I4" s="178"/>
      <c r="J4" s="181"/>
      <c r="K4" s="178"/>
      <c r="L4" s="182"/>
      <c r="M4" s="182"/>
      <c r="N4" s="183"/>
    </row>
    <row r="5" spans="1:14" ht="24.75" x14ac:dyDescent="0.25">
      <c r="A5" s="176">
        <v>44086</v>
      </c>
      <c r="B5" s="177"/>
      <c r="C5" s="178"/>
      <c r="D5" s="177"/>
      <c r="E5" s="179"/>
      <c r="F5" s="177"/>
      <c r="G5" s="184"/>
      <c r="H5" s="180"/>
      <c r="I5" s="185"/>
      <c r="J5" s="186"/>
      <c r="K5" s="178"/>
      <c r="L5" s="182" t="s">
        <v>137</v>
      </c>
      <c r="M5" s="182">
        <v>7</v>
      </c>
      <c r="N5" s="183"/>
    </row>
    <row r="6" spans="1:14" ht="24.75" x14ac:dyDescent="0.25">
      <c r="A6" s="176">
        <v>44090</v>
      </c>
      <c r="B6" s="177"/>
      <c r="C6" s="178"/>
      <c r="D6" s="177"/>
      <c r="E6" s="179"/>
      <c r="F6" s="177" t="s">
        <v>137</v>
      </c>
      <c r="G6" s="184">
        <v>3</v>
      </c>
      <c r="H6" s="177"/>
      <c r="I6" s="187"/>
      <c r="J6" s="186"/>
      <c r="K6" s="178"/>
      <c r="L6" s="182"/>
      <c r="M6" s="182"/>
      <c r="N6" s="183"/>
    </row>
    <row r="7" spans="1:14" ht="24.75" x14ac:dyDescent="0.25">
      <c r="A7" s="176">
        <v>44100</v>
      </c>
      <c r="B7" s="177"/>
      <c r="C7" s="178"/>
      <c r="D7" s="177"/>
      <c r="E7" s="179"/>
      <c r="F7" s="177"/>
      <c r="G7" s="184"/>
      <c r="H7" s="182"/>
      <c r="I7" s="185"/>
      <c r="J7" s="186"/>
      <c r="K7" s="178"/>
      <c r="L7" s="182" t="s">
        <v>137</v>
      </c>
      <c r="M7" s="182">
        <v>7</v>
      </c>
      <c r="N7" s="183"/>
    </row>
    <row r="8" spans="1:14" ht="25.5" thickBot="1" x14ac:dyDescent="0.3">
      <c r="A8" s="176">
        <v>44104</v>
      </c>
      <c r="B8" s="177"/>
      <c r="C8" s="178"/>
      <c r="D8" s="177"/>
      <c r="E8" s="179"/>
      <c r="F8" s="177" t="s">
        <v>119</v>
      </c>
      <c r="G8" s="184">
        <v>5</v>
      </c>
      <c r="H8" s="182"/>
      <c r="I8" s="185"/>
      <c r="J8" s="186"/>
      <c r="K8" s="178"/>
      <c r="L8" s="182"/>
      <c r="M8" s="178"/>
      <c r="N8" s="183"/>
    </row>
    <row r="9" spans="1:14" ht="15.75" thickBot="1" x14ac:dyDescent="0.3">
      <c r="A9" s="166" t="s">
        <v>138</v>
      </c>
      <c r="B9" s="167"/>
      <c r="C9" s="168">
        <f>SUM(C4:C8)</f>
        <v>0</v>
      </c>
      <c r="D9" s="167"/>
      <c r="E9" s="173">
        <f>SUM(E4:E8)</f>
        <v>0</v>
      </c>
      <c r="F9" s="167"/>
      <c r="G9" s="168">
        <f>SUM(G4:G8)</f>
        <v>12.280000000000001</v>
      </c>
      <c r="H9" s="154"/>
      <c r="I9" s="171">
        <f>SUM(I4:I8)</f>
        <v>0</v>
      </c>
      <c r="J9" s="167"/>
      <c r="K9" s="168">
        <f>SUM(K4:K8)</f>
        <v>0</v>
      </c>
      <c r="L9" s="167"/>
      <c r="M9" s="168">
        <f>SUM(M4:M8)</f>
        <v>14</v>
      </c>
      <c r="N9" s="167">
        <f>C9+E9+G9+I9+K9+M9</f>
        <v>26.28</v>
      </c>
    </row>
    <row r="13" spans="1:14" x14ac:dyDescent="0.25">
      <c r="B13" s="47" t="s">
        <v>16</v>
      </c>
      <c r="E13" s="157"/>
      <c r="F13" s="158" t="s">
        <v>158</v>
      </c>
    </row>
    <row r="14" spans="1:14" x14ac:dyDescent="0.25">
      <c r="B14" t="s">
        <v>18</v>
      </c>
      <c r="D14" t="str">
        <f>B1</f>
        <v xml:space="preserve">Mª DEL MAR ANDUJAR GONZALEZ </v>
      </c>
    </row>
    <row r="15" spans="1:14" x14ac:dyDescent="0.25">
      <c r="B15" t="s">
        <v>17</v>
      </c>
    </row>
    <row r="16" spans="1:14" x14ac:dyDescent="0.25">
      <c r="E16" s="159"/>
      <c r="F16" t="s">
        <v>125</v>
      </c>
    </row>
  </sheetData>
  <pageMargins left="0.7" right="0.7" top="0.75" bottom="0.75" header="0.3" footer="0.3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7"/>
    </sheetView>
  </sheetViews>
  <sheetFormatPr baseColWidth="10" defaultRowHeight="15" x14ac:dyDescent="0.25"/>
  <cols>
    <col min="1" max="1" width="7.42578125" customWidth="1"/>
    <col min="2" max="2" width="16.85546875" customWidth="1"/>
    <col min="3" max="3" width="7.5703125" customWidth="1"/>
    <col min="4" max="4" width="14.28515625" customWidth="1"/>
    <col min="5" max="5" width="6.42578125" customWidth="1"/>
    <col min="6" max="6" width="16.140625" customWidth="1"/>
    <col min="7" max="7" width="6.140625" customWidth="1"/>
    <col min="8" max="8" width="15.7109375" customWidth="1"/>
    <col min="9" max="9" width="6.140625" customWidth="1"/>
    <col min="10" max="10" width="20.42578125" customWidth="1"/>
    <col min="11" max="11" width="5.7109375" customWidth="1"/>
    <col min="12" max="12" width="4.140625" customWidth="1"/>
    <col min="13" max="13" width="2.85546875" customWidth="1"/>
    <col min="14" max="14" width="4.710937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21.75" customHeight="1" x14ac:dyDescent="0.25">
      <c r="A3" s="78"/>
      <c r="B3" s="52"/>
      <c r="C3" s="52"/>
      <c r="D3" s="104" t="s">
        <v>78</v>
      </c>
      <c r="E3" s="52"/>
      <c r="F3" s="83"/>
      <c r="G3" s="52"/>
      <c r="H3" s="52"/>
      <c r="I3" s="52"/>
      <c r="J3" s="104" t="s">
        <v>79</v>
      </c>
      <c r="K3" s="52"/>
      <c r="L3" s="52"/>
      <c r="M3" s="52"/>
      <c r="N3" s="52"/>
    </row>
    <row r="4" spans="1:14" ht="15" customHeight="1" x14ac:dyDescent="0.25">
      <c r="A4" s="82"/>
      <c r="B4" s="52"/>
      <c r="C4" s="52"/>
      <c r="D4" s="105" t="s">
        <v>80</v>
      </c>
      <c r="E4" s="52"/>
      <c r="F4" s="132"/>
      <c r="G4" s="52"/>
      <c r="H4" s="52"/>
      <c r="I4" s="52"/>
      <c r="J4" s="105" t="s">
        <v>81</v>
      </c>
      <c r="K4" s="52"/>
      <c r="L4" s="52"/>
      <c r="M4" s="52"/>
      <c r="N4" s="52"/>
    </row>
    <row r="5" spans="1:14" x14ac:dyDescent="0.25">
      <c r="A5" s="53">
        <v>10</v>
      </c>
      <c r="B5" s="54"/>
      <c r="C5" s="54"/>
      <c r="D5" s="106" t="s">
        <v>82</v>
      </c>
      <c r="E5" s="54">
        <v>1.1499999999999999</v>
      </c>
      <c r="F5" s="50"/>
      <c r="G5" s="54"/>
      <c r="H5" s="54"/>
      <c r="I5" s="54"/>
      <c r="J5" s="106" t="s">
        <v>83</v>
      </c>
      <c r="K5" s="54">
        <v>1.1499999999999999</v>
      </c>
      <c r="L5" s="54"/>
      <c r="M5" s="54"/>
      <c r="N5" s="54">
        <f>K5+E5</f>
        <v>2.2999999999999998</v>
      </c>
    </row>
    <row r="6" spans="1:14" ht="15" customHeight="1" x14ac:dyDescent="0.25">
      <c r="A6" s="78"/>
      <c r="B6" s="49" t="s">
        <v>84</v>
      </c>
      <c r="C6" s="58"/>
      <c r="D6" s="49"/>
      <c r="E6" s="58"/>
      <c r="F6" s="49" t="s">
        <v>84</v>
      </c>
      <c r="G6" s="58"/>
      <c r="H6" s="49"/>
      <c r="I6" s="58"/>
      <c r="J6" s="49" t="s">
        <v>84</v>
      </c>
      <c r="K6" s="58"/>
      <c r="L6" s="49"/>
      <c r="M6" s="58"/>
      <c r="N6" s="58"/>
    </row>
    <row r="7" spans="1:14" ht="14.25" customHeight="1" x14ac:dyDescent="0.25">
      <c r="A7" s="53">
        <v>14.81</v>
      </c>
      <c r="B7" s="50" t="s">
        <v>85</v>
      </c>
      <c r="C7" s="54">
        <v>0.33</v>
      </c>
      <c r="D7" s="54"/>
      <c r="E7" s="107"/>
      <c r="F7" s="50" t="s">
        <v>85</v>
      </c>
      <c r="G7" s="54">
        <v>0.33</v>
      </c>
      <c r="H7" s="50"/>
      <c r="I7" s="54"/>
      <c r="J7" s="50" t="s">
        <v>86</v>
      </c>
      <c r="K7" s="54">
        <v>2.76</v>
      </c>
      <c r="L7" s="54"/>
      <c r="M7" s="54"/>
      <c r="N7" s="54">
        <f>C7+E7+G7+I7+K7+M7</f>
        <v>3.42</v>
      </c>
    </row>
    <row r="8" spans="1:14" x14ac:dyDescent="0.25">
      <c r="A8" s="78"/>
      <c r="B8" s="49" t="s">
        <v>87</v>
      </c>
      <c r="C8" s="58"/>
      <c r="D8" s="49"/>
      <c r="E8" s="58"/>
      <c r="F8" s="49" t="s">
        <v>87</v>
      </c>
      <c r="G8" s="58"/>
      <c r="H8" s="49"/>
      <c r="I8" s="58"/>
      <c r="J8" s="49" t="s">
        <v>87</v>
      </c>
      <c r="K8" s="58"/>
      <c r="L8" s="49"/>
      <c r="M8" s="58"/>
      <c r="N8" s="58"/>
    </row>
    <row r="9" spans="1:14" ht="22.5" customHeight="1" x14ac:dyDescent="0.25">
      <c r="A9" s="53">
        <v>12.42</v>
      </c>
      <c r="B9" s="50" t="s">
        <v>56</v>
      </c>
      <c r="C9" s="54">
        <v>2.06</v>
      </c>
      <c r="D9" s="50"/>
      <c r="E9" s="107"/>
      <c r="F9" s="50" t="s">
        <v>65</v>
      </c>
      <c r="G9" s="107">
        <v>0.4</v>
      </c>
      <c r="H9" s="50"/>
      <c r="I9" s="107"/>
      <c r="J9" s="89" t="s">
        <v>88</v>
      </c>
      <c r="K9" s="107">
        <v>0.4</v>
      </c>
      <c r="L9" s="50"/>
      <c r="M9" s="107"/>
      <c r="N9" s="54">
        <f>C9+E9+G9+I9+K9+M9</f>
        <v>2.86</v>
      </c>
    </row>
    <row r="10" spans="1:14" ht="16.5" customHeight="1" x14ac:dyDescent="0.25">
      <c r="A10" s="78"/>
      <c r="B10" s="51"/>
      <c r="C10" s="58"/>
      <c r="D10" s="60"/>
      <c r="E10" s="58"/>
      <c r="F10" s="55"/>
      <c r="G10" s="58"/>
      <c r="H10" s="60" t="s">
        <v>48</v>
      </c>
      <c r="I10" s="58"/>
      <c r="J10" s="60"/>
      <c r="K10" s="58"/>
      <c r="L10" s="114"/>
      <c r="M10" s="58"/>
      <c r="N10" s="10"/>
    </row>
    <row r="11" spans="1:14" x14ac:dyDescent="0.25">
      <c r="A11" s="53">
        <v>5</v>
      </c>
      <c r="B11" s="50"/>
      <c r="C11" s="54"/>
      <c r="D11" s="81"/>
      <c r="E11" s="54"/>
      <c r="F11" s="80"/>
      <c r="G11" s="54"/>
      <c r="H11" s="81" t="s">
        <v>13</v>
      </c>
      <c r="I11" s="54">
        <v>1.1499999999999999</v>
      </c>
      <c r="J11" s="81"/>
      <c r="K11" s="54"/>
      <c r="L11" s="54"/>
      <c r="M11" s="54"/>
      <c r="N11" s="12">
        <f>C11+E11+G11+I11+K11</f>
        <v>1.1499999999999999</v>
      </c>
    </row>
    <row r="12" spans="1:14" ht="13.5" customHeight="1" x14ac:dyDescent="0.25">
      <c r="A12" s="78"/>
      <c r="B12" s="114"/>
      <c r="C12" s="58"/>
      <c r="D12" s="60" t="s">
        <v>52</v>
      </c>
      <c r="E12" s="51"/>
      <c r="F12" s="60"/>
      <c r="G12" s="58"/>
      <c r="H12" s="60"/>
      <c r="I12" s="58"/>
      <c r="J12" s="114"/>
      <c r="K12" s="58"/>
      <c r="L12" s="35"/>
      <c r="M12" s="58"/>
      <c r="N12" s="10"/>
    </row>
    <row r="13" spans="1:14" x14ac:dyDescent="0.25">
      <c r="A13" s="53">
        <v>5</v>
      </c>
      <c r="B13" s="80"/>
      <c r="C13" s="54"/>
      <c r="D13" s="81" t="s">
        <v>13</v>
      </c>
      <c r="E13" s="54">
        <v>1.1499999999999999</v>
      </c>
      <c r="F13" s="86"/>
      <c r="G13" s="54"/>
      <c r="H13" s="54"/>
      <c r="I13" s="54"/>
      <c r="J13" s="86"/>
      <c r="K13" s="54"/>
      <c r="L13" s="12"/>
      <c r="M13" s="54"/>
      <c r="N13" s="12">
        <f>E13+G13+I13+K13+M13</f>
        <v>1.1499999999999999</v>
      </c>
    </row>
    <row r="14" spans="1:14" x14ac:dyDescent="0.25">
      <c r="A14" s="5"/>
      <c r="B14" s="6" t="s">
        <v>106</v>
      </c>
      <c r="C14" s="10"/>
      <c r="D14" s="6" t="s">
        <v>106</v>
      </c>
      <c r="E14" s="10"/>
      <c r="F14" s="6" t="s">
        <v>106</v>
      </c>
      <c r="G14" s="10"/>
      <c r="H14" s="6" t="s">
        <v>106</v>
      </c>
      <c r="I14" s="10"/>
      <c r="J14" s="6" t="s">
        <v>106</v>
      </c>
      <c r="K14" s="10"/>
      <c r="L14" s="131"/>
      <c r="M14" s="10"/>
      <c r="N14" s="10"/>
    </row>
    <row r="15" spans="1:14" x14ac:dyDescent="0.25">
      <c r="A15" s="11">
        <v>45</v>
      </c>
      <c r="B15" s="12"/>
      <c r="C15" s="12">
        <v>2.08</v>
      </c>
      <c r="D15" s="12"/>
      <c r="E15" s="12">
        <v>2.0699999999999998</v>
      </c>
      <c r="F15" s="14"/>
      <c r="G15" s="12">
        <v>2.08</v>
      </c>
      <c r="H15" s="12"/>
      <c r="I15" s="12">
        <v>2.0699999999999998</v>
      </c>
      <c r="J15" s="12"/>
      <c r="K15" s="12">
        <v>2.08</v>
      </c>
      <c r="L15" s="12"/>
      <c r="M15" s="12"/>
      <c r="N15" s="12">
        <f>C15+E15+G15+I15+K15+M15</f>
        <v>10.38</v>
      </c>
    </row>
    <row r="16" spans="1:14" x14ac:dyDescent="0.25">
      <c r="A16" s="38"/>
      <c r="B16" s="10" t="s">
        <v>106</v>
      </c>
      <c r="C16" s="10"/>
      <c r="D16" s="10" t="s">
        <v>106</v>
      </c>
      <c r="E16" s="10"/>
      <c r="F16" s="10" t="s">
        <v>106</v>
      </c>
      <c r="G16" s="10"/>
      <c r="H16" s="10" t="s">
        <v>106</v>
      </c>
      <c r="I16" s="10"/>
      <c r="J16" s="10" t="s">
        <v>106</v>
      </c>
      <c r="K16" s="10"/>
      <c r="L16" s="10"/>
      <c r="M16" s="10"/>
      <c r="N16" s="10"/>
    </row>
    <row r="17" spans="1:14" x14ac:dyDescent="0.25">
      <c r="A17" s="41">
        <v>22</v>
      </c>
      <c r="B17" s="12" t="s">
        <v>117</v>
      </c>
      <c r="C17" s="12">
        <v>1.01</v>
      </c>
      <c r="D17" s="12" t="s">
        <v>117</v>
      </c>
      <c r="E17" s="12">
        <v>1.02</v>
      </c>
      <c r="F17" s="12" t="s">
        <v>117</v>
      </c>
      <c r="G17" s="12">
        <v>1.02</v>
      </c>
      <c r="H17" s="12" t="s">
        <v>117</v>
      </c>
      <c r="I17" s="12">
        <v>1.02</v>
      </c>
      <c r="J17" s="12" t="s">
        <v>117</v>
      </c>
      <c r="K17" s="12">
        <v>1.02</v>
      </c>
      <c r="L17" s="12"/>
      <c r="M17" s="12"/>
      <c r="N17" s="12">
        <f>C17+E17+G17+I17+K17+M17</f>
        <v>5.09</v>
      </c>
    </row>
    <row r="18" spans="1:14" ht="27" customHeight="1" x14ac:dyDescent="0.25">
      <c r="A18" s="38"/>
      <c r="B18" s="10"/>
      <c r="C18" s="10"/>
      <c r="D18" s="10"/>
      <c r="E18" s="10"/>
      <c r="F18" s="31"/>
      <c r="G18" s="10"/>
      <c r="H18" s="59" t="s">
        <v>114</v>
      </c>
      <c r="I18" s="10"/>
      <c r="J18" s="10"/>
      <c r="K18" s="10"/>
      <c r="L18" s="10"/>
      <c r="M18" s="10"/>
      <c r="N18" s="10"/>
    </row>
    <row r="19" spans="1:14" x14ac:dyDescent="0.25">
      <c r="A19" s="41">
        <v>1.5</v>
      </c>
      <c r="B19" s="12"/>
      <c r="C19" s="12"/>
      <c r="D19" s="12"/>
      <c r="E19" s="12"/>
      <c r="F19" s="14"/>
      <c r="G19" s="12"/>
      <c r="H19" s="12" t="s">
        <v>116</v>
      </c>
      <c r="I19" s="12">
        <v>0.35</v>
      </c>
      <c r="J19" s="12"/>
      <c r="K19" s="12"/>
      <c r="L19" s="12"/>
      <c r="M19" s="12"/>
      <c r="N19" s="12">
        <f>C19+E19+G19+I19+K19+M19</f>
        <v>0.35</v>
      </c>
    </row>
    <row r="20" spans="1:14" x14ac:dyDescent="0.25">
      <c r="A20" s="190"/>
      <c r="B20" s="190"/>
      <c r="C20" s="190"/>
      <c r="D20" s="190" t="s">
        <v>161</v>
      </c>
      <c r="E20" s="190"/>
      <c r="F20" s="191"/>
      <c r="G20" s="190"/>
      <c r="H20" s="192"/>
      <c r="I20" s="193"/>
      <c r="J20" s="190" t="s">
        <v>162</v>
      </c>
      <c r="K20" s="190"/>
      <c r="L20" s="190"/>
      <c r="M20" s="190"/>
      <c r="N20" s="190"/>
    </row>
    <row r="21" spans="1:14" x14ac:dyDescent="0.25">
      <c r="A21" s="194">
        <v>15.16</v>
      </c>
      <c r="B21" s="194"/>
      <c r="C21" s="194"/>
      <c r="D21" s="194" t="s">
        <v>163</v>
      </c>
      <c r="E21" s="194">
        <v>3</v>
      </c>
      <c r="F21" s="195"/>
      <c r="G21" s="194"/>
      <c r="H21" s="196"/>
      <c r="I21" s="197"/>
      <c r="J21" s="194" t="s">
        <v>65</v>
      </c>
      <c r="K21" s="194">
        <v>0.5</v>
      </c>
      <c r="L21" s="194"/>
      <c r="M21" s="194"/>
      <c r="N21" s="194">
        <f>C21+E21+G21+I21+K21</f>
        <v>3.5</v>
      </c>
    </row>
    <row r="22" spans="1:14" x14ac:dyDescent="0.25">
      <c r="A22" s="108"/>
      <c r="B22" s="52"/>
      <c r="C22" s="52"/>
      <c r="D22" s="52"/>
      <c r="E22" s="82"/>
      <c r="F22" s="83"/>
      <c r="G22" s="52"/>
      <c r="H22" s="52"/>
      <c r="I22" s="52"/>
      <c r="J22" s="52"/>
      <c r="K22" s="52"/>
      <c r="L22" s="52"/>
      <c r="M22" s="52"/>
      <c r="N22" s="52"/>
    </row>
    <row r="23" spans="1:14" x14ac:dyDescent="0.25">
      <c r="A23" s="81">
        <f>SUM(A3:A22)</f>
        <v>130.89000000000001</v>
      </c>
      <c r="B23" s="53" t="s">
        <v>10</v>
      </c>
      <c r="C23" s="81">
        <f>SUM(C3:C22)</f>
        <v>5.48</v>
      </c>
      <c r="D23" s="81"/>
      <c r="E23" s="81">
        <f>SUM(E3:E22)</f>
        <v>8.3899999999999988</v>
      </c>
      <c r="F23" s="109"/>
      <c r="G23" s="81">
        <f>SUM(G3:G22)</f>
        <v>3.83</v>
      </c>
      <c r="H23" s="53"/>
      <c r="I23" s="81">
        <f>SUM(I3:I22)</f>
        <v>4.59</v>
      </c>
      <c r="J23" s="53"/>
      <c r="K23" s="81">
        <f>SUM(K3:K22)</f>
        <v>7.91</v>
      </c>
      <c r="L23" s="81"/>
      <c r="M23" s="81">
        <f>SUM(L23)</f>
        <v>0</v>
      </c>
      <c r="N23" s="81">
        <f>SUM(N3:N22)</f>
        <v>30.200000000000003</v>
      </c>
    </row>
    <row r="24" spans="1:14" x14ac:dyDescent="0.25">
      <c r="A24" s="47"/>
      <c r="B24" s="47"/>
      <c r="C24" s="47"/>
      <c r="D24" s="110"/>
      <c r="E24" s="47"/>
      <c r="F24" s="75"/>
      <c r="G24" s="47"/>
      <c r="H24" s="47"/>
      <c r="I24" s="47"/>
      <c r="J24" s="100"/>
      <c r="K24" s="47"/>
      <c r="L24" s="47"/>
      <c r="M24" s="47"/>
      <c r="N24" s="47"/>
    </row>
    <row r="25" spans="1:14" x14ac:dyDescent="0.25">
      <c r="A25" s="47"/>
      <c r="B25" s="47"/>
      <c r="C25" s="47"/>
      <c r="D25" s="111"/>
      <c r="E25" s="47"/>
      <c r="F25" s="75"/>
      <c r="G25" s="47"/>
      <c r="H25" s="47" t="s">
        <v>15</v>
      </c>
      <c r="I25" s="47"/>
      <c r="J25" s="100"/>
      <c r="K25" s="101">
        <f>N23*4.33</f>
        <v>130.76600000000002</v>
      </c>
      <c r="L25" s="101"/>
      <c r="M25" s="101"/>
      <c r="N25" s="47"/>
    </row>
    <row r="26" spans="1:14" x14ac:dyDescent="0.25">
      <c r="A26" s="47"/>
      <c r="B26" s="47" t="s">
        <v>16</v>
      </c>
      <c r="C26" s="47"/>
      <c r="D26" s="111"/>
      <c r="E26" s="47" t="s">
        <v>164</v>
      </c>
      <c r="F26" s="75"/>
      <c r="G26" s="47"/>
      <c r="H26" s="47"/>
      <c r="I26" s="112"/>
      <c r="J26" s="81"/>
      <c r="K26" s="47"/>
      <c r="L26" s="47"/>
      <c r="M26" s="47"/>
      <c r="N26" s="47"/>
    </row>
    <row r="27" spans="1:14" x14ac:dyDescent="0.25">
      <c r="A27" s="47"/>
      <c r="B27" s="47" t="s">
        <v>90</v>
      </c>
      <c r="C27" s="47"/>
      <c r="D27" s="113"/>
      <c r="E27" s="111"/>
      <c r="F27" s="75"/>
      <c r="G27" s="47"/>
      <c r="H27" s="47"/>
      <c r="I27" s="47"/>
      <c r="J27" s="47"/>
      <c r="K27" s="47"/>
      <c r="L27" s="47"/>
      <c r="M27" s="47"/>
      <c r="N27" s="47"/>
    </row>
  </sheetData>
  <pageMargins left="0" right="0" top="0" bottom="0" header="0" footer="0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6"/>
    </sheetView>
  </sheetViews>
  <sheetFormatPr baseColWidth="10" defaultRowHeight="15" x14ac:dyDescent="0.25"/>
  <cols>
    <col min="1" max="1" width="7.28515625" customWidth="1"/>
    <col min="2" max="2" width="16.85546875" customWidth="1"/>
    <col min="3" max="3" width="6.28515625" customWidth="1"/>
    <col min="4" max="4" width="18.42578125" customWidth="1"/>
    <col min="5" max="5" width="4.42578125" customWidth="1"/>
    <col min="6" max="6" width="16" customWidth="1"/>
    <col min="7" max="7" width="4.85546875" customWidth="1"/>
    <col min="8" max="8" width="18.140625" customWidth="1"/>
    <col min="9" max="9" width="4.5703125" customWidth="1"/>
    <col min="10" max="10" width="20.7109375" customWidth="1"/>
    <col min="11" max="11" width="5.5703125" customWidth="1"/>
    <col min="12" max="12" width="4.85546875" customWidth="1"/>
    <col min="13" max="13" width="3.42578125" customWidth="1"/>
    <col min="14" max="14" width="5.570312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33" customHeight="1" x14ac:dyDescent="0.25">
      <c r="A3" s="78"/>
      <c r="B3" s="52"/>
      <c r="C3" s="52"/>
      <c r="D3" s="104" t="s">
        <v>78</v>
      </c>
      <c r="E3" s="52"/>
      <c r="F3" s="83"/>
      <c r="G3" s="52"/>
      <c r="H3" s="52"/>
      <c r="I3" s="52"/>
      <c r="J3" s="104" t="s">
        <v>79</v>
      </c>
      <c r="K3" s="52"/>
      <c r="L3" s="52"/>
      <c r="M3" s="52"/>
      <c r="N3" s="52"/>
    </row>
    <row r="4" spans="1:14" ht="16.5" customHeight="1" x14ac:dyDescent="0.25">
      <c r="A4" s="82"/>
      <c r="B4" s="52"/>
      <c r="C4" s="52"/>
      <c r="D4" s="105" t="s">
        <v>80</v>
      </c>
      <c r="E4" s="52"/>
      <c r="F4" s="132"/>
      <c r="G4" s="52"/>
      <c r="H4" s="52"/>
      <c r="I4" s="52"/>
      <c r="J4" s="105" t="s">
        <v>81</v>
      </c>
      <c r="K4" s="52"/>
      <c r="L4" s="52"/>
      <c r="M4" s="52"/>
      <c r="N4" s="52"/>
    </row>
    <row r="5" spans="1:14" x14ac:dyDescent="0.25">
      <c r="A5" s="53">
        <v>10</v>
      </c>
      <c r="B5" s="54"/>
      <c r="C5" s="54"/>
      <c r="D5" s="106" t="s">
        <v>82</v>
      </c>
      <c r="E5" s="54">
        <v>1.1499999999999999</v>
      </c>
      <c r="F5" s="50"/>
      <c r="G5" s="54"/>
      <c r="H5" s="54"/>
      <c r="I5" s="54"/>
      <c r="J5" s="106" t="s">
        <v>83</v>
      </c>
      <c r="K5" s="54">
        <v>1.1499999999999999</v>
      </c>
      <c r="L5" s="54"/>
      <c r="M5" s="54"/>
      <c r="N5" s="54">
        <f>K5+E5</f>
        <v>2.2999999999999998</v>
      </c>
    </row>
    <row r="6" spans="1:14" ht="14.25" customHeight="1" x14ac:dyDescent="0.25">
      <c r="A6" s="78"/>
      <c r="B6" s="49" t="s">
        <v>84</v>
      </c>
      <c r="C6" s="58"/>
      <c r="D6" s="49"/>
      <c r="E6" s="58"/>
      <c r="F6" s="49" t="s">
        <v>84</v>
      </c>
      <c r="G6" s="58"/>
      <c r="H6" s="49"/>
      <c r="I6" s="58"/>
      <c r="J6" s="49" t="s">
        <v>84</v>
      </c>
      <c r="K6" s="58"/>
      <c r="L6" s="49"/>
      <c r="M6" s="58"/>
      <c r="N6" s="58"/>
    </row>
    <row r="7" spans="1:14" ht="12" customHeight="1" x14ac:dyDescent="0.25">
      <c r="A7" s="53">
        <v>14.81</v>
      </c>
      <c r="B7" s="50" t="s">
        <v>85</v>
      </c>
      <c r="C7" s="54">
        <v>0.33</v>
      </c>
      <c r="D7" s="54"/>
      <c r="E7" s="107"/>
      <c r="F7" s="50" t="s">
        <v>85</v>
      </c>
      <c r="G7" s="54">
        <v>0.33</v>
      </c>
      <c r="H7" s="50"/>
      <c r="I7" s="54"/>
      <c r="J7" s="50" t="s">
        <v>86</v>
      </c>
      <c r="K7" s="54">
        <v>2.76</v>
      </c>
      <c r="L7" s="54"/>
      <c r="M7" s="54"/>
      <c r="N7" s="54">
        <f>C7+E7+G7+I7+K7+M7</f>
        <v>3.42</v>
      </c>
    </row>
    <row r="8" spans="1:14" x14ac:dyDescent="0.25">
      <c r="A8" s="78"/>
      <c r="B8" s="49" t="s">
        <v>87</v>
      </c>
      <c r="C8" s="58"/>
      <c r="D8" s="49"/>
      <c r="E8" s="58"/>
      <c r="F8" s="49" t="s">
        <v>87</v>
      </c>
      <c r="G8" s="58"/>
      <c r="H8" s="49"/>
      <c r="I8" s="58"/>
      <c r="J8" s="49" t="s">
        <v>87</v>
      </c>
      <c r="K8" s="58"/>
      <c r="L8" s="49"/>
      <c r="M8" s="58"/>
      <c r="N8" s="58"/>
    </row>
    <row r="9" spans="1:14" ht="24" customHeight="1" x14ac:dyDescent="0.25">
      <c r="A9" s="53">
        <v>12.42</v>
      </c>
      <c r="B9" s="50" t="s">
        <v>56</v>
      </c>
      <c r="C9" s="54">
        <v>2.06</v>
      </c>
      <c r="D9" s="50"/>
      <c r="E9" s="107"/>
      <c r="F9" s="50" t="s">
        <v>65</v>
      </c>
      <c r="G9" s="107">
        <v>0.4</v>
      </c>
      <c r="H9" s="50"/>
      <c r="I9" s="107"/>
      <c r="J9" s="89" t="s">
        <v>88</v>
      </c>
      <c r="K9" s="107">
        <v>0.4</v>
      </c>
      <c r="L9" s="50"/>
      <c r="M9" s="107"/>
      <c r="N9" s="54">
        <f>C9+E9+G9+I9+K9+M9</f>
        <v>2.86</v>
      </c>
    </row>
    <row r="10" spans="1:14" ht="15.75" customHeight="1" x14ac:dyDescent="0.25">
      <c r="A10" s="78"/>
      <c r="B10" s="51"/>
      <c r="C10" s="58"/>
      <c r="D10" s="60"/>
      <c r="E10" s="58"/>
      <c r="F10" s="55"/>
      <c r="G10" s="58"/>
      <c r="H10" s="60" t="s">
        <v>48</v>
      </c>
      <c r="I10" s="58"/>
      <c r="J10" s="60"/>
      <c r="K10" s="58"/>
      <c r="L10" s="114"/>
      <c r="M10" s="58"/>
      <c r="N10" s="10"/>
    </row>
    <row r="11" spans="1:14" x14ac:dyDescent="0.25">
      <c r="A11" s="53">
        <v>5</v>
      </c>
      <c r="B11" s="50"/>
      <c r="C11" s="54"/>
      <c r="D11" s="81"/>
      <c r="E11" s="54"/>
      <c r="F11" s="80"/>
      <c r="G11" s="54"/>
      <c r="H11" s="81" t="s">
        <v>13</v>
      </c>
      <c r="I11" s="54">
        <v>1.1499999999999999</v>
      </c>
      <c r="J11" s="81"/>
      <c r="K11" s="54"/>
      <c r="L11" s="54"/>
      <c r="M11" s="54"/>
      <c r="N11" s="12">
        <f>C11+E11+G11+I11+K11</f>
        <v>1.1499999999999999</v>
      </c>
    </row>
    <row r="12" spans="1:14" ht="15" customHeight="1" x14ac:dyDescent="0.25">
      <c r="A12" s="78"/>
      <c r="B12" s="114"/>
      <c r="C12" s="58"/>
      <c r="D12" s="60" t="s">
        <v>52</v>
      </c>
      <c r="E12" s="51"/>
      <c r="F12" s="60"/>
      <c r="G12" s="58"/>
      <c r="H12" s="60"/>
      <c r="I12" s="58"/>
      <c r="J12" s="114"/>
      <c r="K12" s="58"/>
      <c r="L12" s="35"/>
      <c r="M12" s="58"/>
      <c r="N12" s="10"/>
    </row>
    <row r="13" spans="1:14" x14ac:dyDescent="0.25">
      <c r="A13" s="53">
        <v>5</v>
      </c>
      <c r="B13" s="80"/>
      <c r="C13" s="54"/>
      <c r="D13" s="81" t="s">
        <v>13</v>
      </c>
      <c r="E13" s="54">
        <v>1.1499999999999999</v>
      </c>
      <c r="F13" s="86"/>
      <c r="G13" s="54"/>
      <c r="H13" s="54"/>
      <c r="I13" s="54"/>
      <c r="J13" s="86"/>
      <c r="K13" s="54"/>
      <c r="L13" s="12"/>
      <c r="M13" s="54"/>
      <c r="N13" s="12">
        <f>E13+G13+I13+K13+M13</f>
        <v>1.1499999999999999</v>
      </c>
    </row>
    <row r="14" spans="1:14" x14ac:dyDescent="0.25">
      <c r="A14" s="5"/>
      <c r="B14" s="6" t="s">
        <v>106</v>
      </c>
      <c r="C14" s="10"/>
      <c r="D14" s="6" t="s">
        <v>106</v>
      </c>
      <c r="E14" s="10"/>
      <c r="F14" s="6" t="s">
        <v>106</v>
      </c>
      <c r="G14" s="10"/>
      <c r="H14" s="6" t="s">
        <v>106</v>
      </c>
      <c r="I14" s="10"/>
      <c r="J14" s="6" t="s">
        <v>106</v>
      </c>
      <c r="K14" s="10"/>
      <c r="L14" s="131"/>
      <c r="M14" s="10"/>
      <c r="N14" s="10"/>
    </row>
    <row r="15" spans="1:14" x14ac:dyDescent="0.25">
      <c r="A15" s="11">
        <v>45</v>
      </c>
      <c r="B15" s="12"/>
      <c r="C15" s="12">
        <v>2.08</v>
      </c>
      <c r="D15" s="12"/>
      <c r="E15" s="12">
        <v>2.0699999999999998</v>
      </c>
      <c r="F15" s="14"/>
      <c r="G15" s="12">
        <v>2.08</v>
      </c>
      <c r="H15" s="12"/>
      <c r="I15" s="12">
        <v>2.0699999999999998</v>
      </c>
      <c r="J15" s="12"/>
      <c r="K15" s="12">
        <v>2.08</v>
      </c>
      <c r="L15" s="12"/>
      <c r="M15" s="12"/>
      <c r="N15" s="12">
        <f>C15+E15+G15+I15+K15+M15</f>
        <v>10.38</v>
      </c>
    </row>
    <row r="16" spans="1:14" x14ac:dyDescent="0.25">
      <c r="A16" s="38"/>
      <c r="B16" s="10" t="s">
        <v>106</v>
      </c>
      <c r="C16" s="10"/>
      <c r="D16" s="10" t="s">
        <v>106</v>
      </c>
      <c r="E16" s="10"/>
      <c r="F16" s="10" t="s">
        <v>106</v>
      </c>
      <c r="G16" s="10"/>
      <c r="H16" s="10" t="s">
        <v>106</v>
      </c>
      <c r="I16" s="10"/>
      <c r="J16" s="10" t="s">
        <v>106</v>
      </c>
      <c r="K16" s="10"/>
      <c r="L16" s="10"/>
      <c r="M16" s="10"/>
      <c r="N16" s="10"/>
    </row>
    <row r="17" spans="1:14" x14ac:dyDescent="0.25">
      <c r="A17" s="41">
        <v>22</v>
      </c>
      <c r="B17" s="12" t="s">
        <v>117</v>
      </c>
      <c r="C17" s="12">
        <v>1.01</v>
      </c>
      <c r="D17" s="12" t="s">
        <v>117</v>
      </c>
      <c r="E17" s="12">
        <v>1.02</v>
      </c>
      <c r="F17" s="12" t="s">
        <v>117</v>
      </c>
      <c r="G17" s="12">
        <v>1.02</v>
      </c>
      <c r="H17" s="12" t="s">
        <v>117</v>
      </c>
      <c r="I17" s="12">
        <v>1.02</v>
      </c>
      <c r="J17" s="12" t="s">
        <v>117</v>
      </c>
      <c r="K17" s="12">
        <v>1.02</v>
      </c>
      <c r="L17" s="12"/>
      <c r="M17" s="12"/>
      <c r="N17" s="12">
        <f>C17+E17+G17+I17+K17+M17</f>
        <v>5.09</v>
      </c>
    </row>
    <row r="18" spans="1:14" ht="32.25" customHeight="1" x14ac:dyDescent="0.25">
      <c r="A18" s="38"/>
      <c r="B18" s="10"/>
      <c r="C18" s="10"/>
      <c r="D18" s="10"/>
      <c r="E18" s="10"/>
      <c r="F18" s="31"/>
      <c r="G18" s="10"/>
      <c r="H18" s="59" t="s">
        <v>114</v>
      </c>
      <c r="I18" s="10"/>
      <c r="J18" s="10"/>
      <c r="K18" s="10"/>
      <c r="L18" s="10"/>
      <c r="M18" s="10"/>
      <c r="N18" s="10"/>
    </row>
    <row r="19" spans="1:14" x14ac:dyDescent="0.25">
      <c r="A19" s="41">
        <v>1.5</v>
      </c>
      <c r="B19" s="12"/>
      <c r="C19" s="12"/>
      <c r="D19" s="12"/>
      <c r="E19" s="12"/>
      <c r="F19" s="14"/>
      <c r="G19" s="12"/>
      <c r="H19" s="12" t="s">
        <v>116</v>
      </c>
      <c r="I19" s="12">
        <v>0.35</v>
      </c>
      <c r="J19" s="12"/>
      <c r="K19" s="12"/>
      <c r="L19" s="12"/>
      <c r="M19" s="12"/>
      <c r="N19" s="12">
        <f>C19+E19+G19+I19+K19+M19</f>
        <v>0.35</v>
      </c>
    </row>
    <row r="20" spans="1:14" x14ac:dyDescent="0.25">
      <c r="A20" s="108"/>
      <c r="B20" s="52"/>
      <c r="C20" s="52"/>
      <c r="D20" s="52"/>
      <c r="E20" s="82"/>
      <c r="F20" s="83"/>
      <c r="G20" s="52"/>
      <c r="H20" s="52"/>
      <c r="I20" s="52"/>
      <c r="J20" s="52"/>
      <c r="K20" s="52"/>
      <c r="L20" s="52"/>
      <c r="M20" s="52"/>
      <c r="N20" s="52"/>
    </row>
    <row r="21" spans="1:14" x14ac:dyDescent="0.25">
      <c r="A21" s="81">
        <f>SUM(A3:A20)</f>
        <v>115.73</v>
      </c>
      <c r="B21" s="53" t="s">
        <v>10</v>
      </c>
      <c r="C21" s="81">
        <f>SUM(C3:C20)</f>
        <v>5.48</v>
      </c>
      <c r="D21" s="81"/>
      <c r="E21" s="81">
        <f>SUM(E3:E20)</f>
        <v>5.3899999999999988</v>
      </c>
      <c r="F21" s="109"/>
      <c r="G21" s="81">
        <f>SUM(G3:G20)</f>
        <v>3.83</v>
      </c>
      <c r="H21" s="53"/>
      <c r="I21" s="81">
        <f>SUM(I3:I20)</f>
        <v>4.59</v>
      </c>
      <c r="J21" s="53"/>
      <c r="K21" s="81">
        <f>SUM(K3:K20)</f>
        <v>7.41</v>
      </c>
      <c r="L21" s="81"/>
      <c r="M21" s="81">
        <f>SUM(M3:M20)</f>
        <v>0</v>
      </c>
      <c r="N21" s="81">
        <f>SUM(N3:N20)</f>
        <v>26.700000000000003</v>
      </c>
    </row>
    <row r="22" spans="1:14" x14ac:dyDescent="0.25">
      <c r="A22" s="47"/>
      <c r="B22" s="47"/>
      <c r="C22" s="47"/>
      <c r="D22" s="110"/>
      <c r="E22" s="47"/>
      <c r="F22" s="75"/>
      <c r="G22" s="47"/>
      <c r="H22" s="47"/>
      <c r="I22" s="47"/>
      <c r="J22" s="100"/>
      <c r="K22" s="47"/>
      <c r="L22" s="47"/>
      <c r="M22" s="47"/>
      <c r="N22" s="47"/>
    </row>
    <row r="23" spans="1:14" x14ac:dyDescent="0.25">
      <c r="A23" s="47"/>
      <c r="B23" s="47"/>
      <c r="C23" s="47"/>
      <c r="D23" s="111"/>
      <c r="E23" s="47"/>
      <c r="F23" s="75"/>
      <c r="G23" s="47"/>
      <c r="H23" s="47" t="s">
        <v>15</v>
      </c>
      <c r="I23" s="47"/>
      <c r="J23" s="100"/>
      <c r="K23" s="101">
        <f>N21*4.33</f>
        <v>115.61100000000002</v>
      </c>
      <c r="L23" s="101"/>
      <c r="M23" s="101"/>
      <c r="N23" s="47"/>
    </row>
    <row r="24" spans="1:14" x14ac:dyDescent="0.25">
      <c r="A24" s="47"/>
      <c r="B24" s="47" t="s">
        <v>16</v>
      </c>
      <c r="C24" s="47"/>
      <c r="D24" s="111"/>
      <c r="E24" s="47" t="s">
        <v>157</v>
      </c>
      <c r="F24" s="75"/>
      <c r="G24" s="47"/>
      <c r="H24" s="47"/>
      <c r="I24" s="112"/>
      <c r="J24" s="81"/>
      <c r="K24" s="47"/>
      <c r="L24" s="47"/>
      <c r="M24" s="47"/>
      <c r="N24" s="47"/>
    </row>
    <row r="25" spans="1:14" x14ac:dyDescent="0.25">
      <c r="A25" s="47"/>
      <c r="B25" s="47" t="s">
        <v>90</v>
      </c>
      <c r="C25" s="47"/>
      <c r="D25" s="113"/>
      <c r="E25" s="111"/>
      <c r="F25" s="75"/>
      <c r="G25" s="47"/>
      <c r="H25" s="47"/>
      <c r="I25" s="47"/>
      <c r="J25" s="47"/>
      <c r="K25" s="47"/>
      <c r="L25" s="47"/>
      <c r="M25" s="47"/>
      <c r="N25" s="47"/>
    </row>
  </sheetData>
  <pageMargins left="0.25" right="0.25" top="0.75" bottom="0.75" header="0.3" footer="0.3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5"/>
  <cols>
    <col min="3" max="3" width="9" customWidth="1"/>
    <col min="4" max="4" width="7.85546875" customWidth="1"/>
    <col min="5" max="5" width="9.42578125" customWidth="1"/>
    <col min="7" max="7" width="9.28515625" customWidth="1"/>
    <col min="9" max="9" width="7.5703125" customWidth="1"/>
    <col min="10" max="10" width="8.7109375" customWidth="1"/>
    <col min="11" max="11" width="7" customWidth="1"/>
    <col min="12" max="12" width="9.7109375" customWidth="1"/>
    <col min="13" max="13" width="7.5703125" customWidth="1"/>
    <col min="14" max="14" width="8.570312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44048</v>
      </c>
      <c r="B4" s="177"/>
      <c r="C4" s="178"/>
      <c r="D4" s="177"/>
      <c r="E4" s="179"/>
      <c r="F4" s="177" t="s">
        <v>137</v>
      </c>
      <c r="G4" s="178">
        <v>3.53</v>
      </c>
      <c r="H4" s="180"/>
      <c r="I4" s="178"/>
      <c r="J4" s="181"/>
      <c r="K4" s="178"/>
      <c r="L4" s="182"/>
      <c r="M4" s="182"/>
      <c r="N4" s="183"/>
    </row>
    <row r="5" spans="1:14" ht="24.75" x14ac:dyDescent="0.25">
      <c r="A5" s="176">
        <v>44049</v>
      </c>
      <c r="B5" s="177"/>
      <c r="C5" s="178"/>
      <c r="D5" s="177"/>
      <c r="E5" s="179"/>
      <c r="F5" s="177"/>
      <c r="G5" s="184"/>
      <c r="H5" s="180" t="s">
        <v>137</v>
      </c>
      <c r="I5" s="185">
        <v>2</v>
      </c>
      <c r="J5" s="186"/>
      <c r="K5" s="178"/>
      <c r="L5" s="182"/>
      <c r="M5" s="182"/>
      <c r="N5" s="183"/>
    </row>
    <row r="6" spans="1:14" ht="24.75" x14ac:dyDescent="0.25">
      <c r="A6" s="176">
        <v>44053</v>
      </c>
      <c r="B6" s="177" t="s">
        <v>137</v>
      </c>
      <c r="C6" s="178">
        <v>3</v>
      </c>
      <c r="D6" s="177"/>
      <c r="E6" s="179"/>
      <c r="F6" s="177"/>
      <c r="G6" s="184"/>
      <c r="H6" s="177"/>
      <c r="I6" s="187"/>
      <c r="J6" s="186"/>
      <c r="K6" s="178"/>
      <c r="L6" s="182"/>
      <c r="M6" s="182"/>
      <c r="N6" s="183"/>
    </row>
    <row r="7" spans="1:14" ht="24.75" x14ac:dyDescent="0.25">
      <c r="A7" s="176">
        <v>44055</v>
      </c>
      <c r="B7" s="177"/>
      <c r="C7" s="178"/>
      <c r="D7" s="177"/>
      <c r="E7" s="179"/>
      <c r="F7" s="177" t="s">
        <v>137</v>
      </c>
      <c r="G7" s="184">
        <v>4</v>
      </c>
      <c r="H7" s="182"/>
      <c r="I7" s="185"/>
      <c r="J7" s="186"/>
      <c r="K7" s="178"/>
      <c r="L7" s="182"/>
      <c r="M7" s="182"/>
      <c r="N7" s="183"/>
    </row>
    <row r="8" spans="1:14" ht="24.75" x14ac:dyDescent="0.25">
      <c r="A8" s="176">
        <v>44056</v>
      </c>
      <c r="B8" s="177"/>
      <c r="C8" s="178"/>
      <c r="D8" s="177"/>
      <c r="E8" s="179"/>
      <c r="F8" s="177"/>
      <c r="G8" s="184"/>
      <c r="H8" s="182" t="s">
        <v>137</v>
      </c>
      <c r="I8" s="185">
        <v>4</v>
      </c>
      <c r="J8" s="186"/>
      <c r="K8" s="178"/>
      <c r="L8" s="182"/>
      <c r="M8" s="178"/>
      <c r="N8" s="183"/>
    </row>
    <row r="9" spans="1:14" ht="24.75" x14ac:dyDescent="0.25">
      <c r="A9" s="176">
        <v>44060</v>
      </c>
      <c r="B9" s="177" t="s">
        <v>137</v>
      </c>
      <c r="C9" s="178">
        <v>2</v>
      </c>
      <c r="D9" s="177"/>
      <c r="E9" s="188"/>
      <c r="F9" s="177"/>
      <c r="G9" s="184"/>
      <c r="H9" s="177"/>
      <c r="I9" s="187"/>
      <c r="J9" s="186"/>
      <c r="K9" s="178"/>
      <c r="L9" s="182"/>
      <c r="M9" s="178"/>
      <c r="N9" s="183"/>
    </row>
    <row r="10" spans="1:14" ht="24.75" x14ac:dyDescent="0.25">
      <c r="A10" s="176">
        <v>44069</v>
      </c>
      <c r="B10" s="177"/>
      <c r="C10" s="178"/>
      <c r="D10" s="177"/>
      <c r="E10" s="188"/>
      <c r="F10" s="177" t="s">
        <v>137</v>
      </c>
      <c r="G10" s="184">
        <v>2</v>
      </c>
      <c r="H10" s="177"/>
      <c r="I10" s="187"/>
      <c r="J10" s="186"/>
      <c r="K10" s="178"/>
      <c r="L10" s="182"/>
      <c r="M10" s="178"/>
      <c r="N10" s="183"/>
    </row>
    <row r="11" spans="1:14" ht="25.5" thickBot="1" x14ac:dyDescent="0.3">
      <c r="A11" s="176">
        <v>44072</v>
      </c>
      <c r="B11" s="177"/>
      <c r="C11" s="178"/>
      <c r="D11" s="177"/>
      <c r="E11" s="188"/>
      <c r="F11" s="177"/>
      <c r="G11" s="184"/>
      <c r="H11" s="177"/>
      <c r="I11" s="178"/>
      <c r="J11" s="186"/>
      <c r="K11" s="178"/>
      <c r="L11" s="177" t="s">
        <v>137</v>
      </c>
      <c r="M11" s="178">
        <v>5</v>
      </c>
      <c r="N11" s="183"/>
    </row>
    <row r="12" spans="1:14" ht="15.75" thickBot="1" x14ac:dyDescent="0.3">
      <c r="A12" s="166" t="s">
        <v>138</v>
      </c>
      <c r="B12" s="167"/>
      <c r="C12" s="168">
        <f>SUM(C4:C11)</f>
        <v>5</v>
      </c>
      <c r="D12" s="167"/>
      <c r="E12" s="173">
        <f>SUM(E4:E11)</f>
        <v>0</v>
      </c>
      <c r="F12" s="167"/>
      <c r="G12" s="168">
        <f>SUM(G4:G11)</f>
        <v>9.5299999999999994</v>
      </c>
      <c r="H12" s="154"/>
      <c r="I12" s="171">
        <f>SUM(I4:I11)</f>
        <v>6</v>
      </c>
      <c r="J12" s="167"/>
      <c r="K12" s="168">
        <f>SUM(K4:K11)</f>
        <v>0</v>
      </c>
      <c r="L12" s="167"/>
      <c r="M12" s="168">
        <f>SUM(M4:M11)</f>
        <v>5</v>
      </c>
      <c r="N12" s="167">
        <f>C12+E12+G12+I12+K12+M12</f>
        <v>25.53</v>
      </c>
    </row>
    <row r="16" spans="1:14" x14ac:dyDescent="0.25">
      <c r="B16" s="47" t="s">
        <v>16</v>
      </c>
      <c r="E16" s="157"/>
      <c r="F16" s="158" t="s">
        <v>156</v>
      </c>
    </row>
    <row r="17" spans="2:6" x14ac:dyDescent="0.25">
      <c r="B17" t="s">
        <v>18</v>
      </c>
      <c r="D17" t="str">
        <f>B1</f>
        <v xml:space="preserve">Mª DEL MAR ANDUJAR GONZALEZ </v>
      </c>
    </row>
    <row r="18" spans="2:6" x14ac:dyDescent="0.25">
      <c r="B18" t="s">
        <v>17</v>
      </c>
    </row>
    <row r="19" spans="2:6" x14ac:dyDescent="0.25">
      <c r="E19" s="159"/>
      <c r="F19" t="s">
        <v>125</v>
      </c>
    </row>
  </sheetData>
  <pageMargins left="0.7" right="0.7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7" workbookViewId="0">
      <selection sqref="A1:N21"/>
    </sheetView>
  </sheetViews>
  <sheetFormatPr baseColWidth="10" defaultRowHeight="15" x14ac:dyDescent="0.25"/>
  <cols>
    <col min="1" max="1" width="12" customWidth="1"/>
    <col min="3" max="3" width="8.140625" customWidth="1"/>
    <col min="5" max="5" width="6.140625" customWidth="1"/>
    <col min="6" max="6" width="10.140625" customWidth="1"/>
    <col min="7" max="7" width="8.42578125" customWidth="1"/>
    <col min="9" max="9" width="7.140625" customWidth="1"/>
    <col min="11" max="11" width="8.28515625" customWidth="1"/>
    <col min="12" max="12" width="8.42578125" customWidth="1"/>
    <col min="13" max="13" width="7.7109375" customWidth="1"/>
    <col min="14" max="14" width="8.8554687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44013</v>
      </c>
      <c r="B4" s="177"/>
      <c r="C4" s="178"/>
      <c r="D4" s="177"/>
      <c r="E4" s="179"/>
      <c r="F4" s="177" t="s">
        <v>137</v>
      </c>
      <c r="G4" s="178">
        <v>3.35</v>
      </c>
      <c r="H4" s="180"/>
      <c r="I4" s="178"/>
      <c r="J4" s="181"/>
      <c r="K4" s="178"/>
      <c r="L4" s="182"/>
      <c r="M4" s="182"/>
      <c r="N4" s="183"/>
    </row>
    <row r="5" spans="1:14" ht="24.75" x14ac:dyDescent="0.25">
      <c r="A5" s="176">
        <v>44014</v>
      </c>
      <c r="B5" s="177"/>
      <c r="C5" s="178"/>
      <c r="D5" s="177"/>
      <c r="E5" s="179"/>
      <c r="F5" s="177"/>
      <c r="G5" s="184"/>
      <c r="H5" s="180" t="s">
        <v>137</v>
      </c>
      <c r="I5" s="185">
        <v>2</v>
      </c>
      <c r="J5" s="186"/>
      <c r="K5" s="178"/>
      <c r="L5" s="182"/>
      <c r="M5" s="182"/>
      <c r="N5" s="183"/>
    </row>
    <row r="6" spans="1:14" ht="24.75" x14ac:dyDescent="0.25">
      <c r="A6" s="176">
        <v>44018</v>
      </c>
      <c r="B6" s="177" t="s">
        <v>137</v>
      </c>
      <c r="C6" s="178">
        <v>3</v>
      </c>
      <c r="D6" s="177"/>
      <c r="E6" s="179"/>
      <c r="F6" s="177"/>
      <c r="G6" s="184"/>
      <c r="H6" s="177"/>
      <c r="I6" s="187"/>
      <c r="J6" s="186"/>
      <c r="K6" s="178"/>
      <c r="L6" s="182"/>
      <c r="M6" s="182"/>
      <c r="N6" s="183"/>
    </row>
    <row r="7" spans="1:14" ht="24.75" x14ac:dyDescent="0.25">
      <c r="A7" s="176">
        <v>44020</v>
      </c>
      <c r="B7" s="177"/>
      <c r="C7" s="178"/>
      <c r="D7" s="177"/>
      <c r="E7" s="179"/>
      <c r="F7" s="177" t="s">
        <v>137</v>
      </c>
      <c r="G7" s="184">
        <v>4</v>
      </c>
      <c r="H7" s="182"/>
      <c r="I7" s="185"/>
      <c r="J7" s="186"/>
      <c r="K7" s="178"/>
      <c r="L7" s="182"/>
      <c r="M7" s="182"/>
      <c r="N7" s="183"/>
    </row>
    <row r="8" spans="1:14" ht="24.75" x14ac:dyDescent="0.25">
      <c r="A8" s="176">
        <v>44028</v>
      </c>
      <c r="B8" s="177"/>
      <c r="C8" s="178"/>
      <c r="D8" s="177"/>
      <c r="E8" s="179"/>
      <c r="F8" s="177"/>
      <c r="G8" s="184"/>
      <c r="H8" s="182" t="s">
        <v>137</v>
      </c>
      <c r="I8" s="185">
        <v>4</v>
      </c>
      <c r="J8" s="186"/>
      <c r="K8" s="178"/>
      <c r="L8" s="182"/>
      <c r="M8" s="178"/>
      <c r="N8" s="183"/>
    </row>
    <row r="9" spans="1:14" ht="24.75" x14ac:dyDescent="0.25">
      <c r="A9" s="176">
        <v>44032</v>
      </c>
      <c r="B9" s="177" t="s">
        <v>137</v>
      </c>
      <c r="C9" s="178">
        <v>2</v>
      </c>
      <c r="D9" s="177"/>
      <c r="E9" s="188"/>
      <c r="F9" s="177"/>
      <c r="G9" s="184"/>
      <c r="H9" s="177"/>
      <c r="I9" s="187"/>
      <c r="J9" s="186"/>
      <c r="K9" s="178"/>
      <c r="L9" s="182"/>
      <c r="M9" s="178"/>
      <c r="N9" s="183"/>
    </row>
    <row r="10" spans="1:14" s="28" customFormat="1" ht="24.75" x14ac:dyDescent="0.25">
      <c r="A10" s="176">
        <v>44034</v>
      </c>
      <c r="B10" s="177"/>
      <c r="C10" s="178"/>
      <c r="D10" s="177"/>
      <c r="E10" s="188"/>
      <c r="F10" s="177" t="s">
        <v>137</v>
      </c>
      <c r="G10" s="184">
        <v>2</v>
      </c>
      <c r="H10" s="177"/>
      <c r="I10" s="187"/>
      <c r="J10" s="186"/>
      <c r="K10" s="178"/>
      <c r="L10" s="182"/>
      <c r="M10" s="178"/>
      <c r="N10" s="183"/>
    </row>
    <row r="11" spans="1:14" ht="24.75" x14ac:dyDescent="0.25">
      <c r="A11" s="176">
        <v>44037</v>
      </c>
      <c r="B11" s="177"/>
      <c r="C11" s="178"/>
      <c r="D11" s="177"/>
      <c r="E11" s="188"/>
      <c r="F11" s="177"/>
      <c r="G11" s="184"/>
      <c r="H11" s="177"/>
      <c r="I11" s="178"/>
      <c r="J11" s="186"/>
      <c r="K11" s="178"/>
      <c r="L11" s="177" t="s">
        <v>137</v>
      </c>
      <c r="M11" s="178">
        <v>5</v>
      </c>
      <c r="N11" s="183"/>
    </row>
    <row r="12" spans="1:14" ht="24.75" x14ac:dyDescent="0.25">
      <c r="A12" s="176">
        <v>44039</v>
      </c>
      <c r="B12" s="177" t="s">
        <v>137</v>
      </c>
      <c r="C12" s="178">
        <v>2</v>
      </c>
      <c r="D12" s="177"/>
      <c r="E12" s="188"/>
      <c r="F12" s="177"/>
      <c r="G12" s="184"/>
      <c r="H12" s="177"/>
      <c r="I12" s="178"/>
      <c r="J12" s="186"/>
      <c r="K12" s="178"/>
      <c r="L12" s="177"/>
      <c r="M12" s="178"/>
      <c r="N12" s="183"/>
    </row>
    <row r="13" spans="1:14" ht="25.5" thickBot="1" x14ac:dyDescent="0.3">
      <c r="A13" s="138">
        <v>44041</v>
      </c>
      <c r="B13" s="18"/>
      <c r="C13" s="21"/>
      <c r="D13" s="18"/>
      <c r="E13" s="172"/>
      <c r="F13" s="14" t="s">
        <v>137</v>
      </c>
      <c r="G13" s="164">
        <v>2</v>
      </c>
      <c r="H13" s="18"/>
      <c r="I13" s="21"/>
      <c r="J13" s="170"/>
      <c r="K13" s="21"/>
      <c r="L13" s="14"/>
      <c r="M13" s="21"/>
      <c r="N13" s="13"/>
    </row>
    <row r="14" spans="1:14" ht="15.75" thickBot="1" x14ac:dyDescent="0.3">
      <c r="A14" s="166" t="s">
        <v>138</v>
      </c>
      <c r="B14" s="167"/>
      <c r="C14" s="168">
        <f>SUM(C4:C13)</f>
        <v>7</v>
      </c>
      <c r="D14" s="167"/>
      <c r="E14" s="173">
        <f>SUM(E4:E13)</f>
        <v>0</v>
      </c>
      <c r="F14" s="167"/>
      <c r="G14" s="168">
        <f>SUM(G4:G13)</f>
        <v>11.35</v>
      </c>
      <c r="H14" s="154"/>
      <c r="I14" s="171">
        <f>SUM(I4:I13)</f>
        <v>6</v>
      </c>
      <c r="J14" s="167"/>
      <c r="K14" s="168">
        <f>SUM(K4:K13)</f>
        <v>0</v>
      </c>
      <c r="L14" s="167"/>
      <c r="M14" s="168">
        <f>SUM(M4:M13)</f>
        <v>5</v>
      </c>
      <c r="N14" s="167">
        <f>C14+E14+G14+I14+K14+M14</f>
        <v>29.35</v>
      </c>
    </row>
    <row r="18" spans="2:6" x14ac:dyDescent="0.25">
      <c r="B18" s="47" t="s">
        <v>16</v>
      </c>
      <c r="E18" s="157"/>
      <c r="F18" s="158" t="s">
        <v>155</v>
      </c>
    </row>
    <row r="19" spans="2:6" x14ac:dyDescent="0.25">
      <c r="B19" t="s">
        <v>18</v>
      </c>
      <c r="D19" t="str">
        <f>B1</f>
        <v xml:space="preserve">Mª DEL MAR ANDUJAR GONZALEZ </v>
      </c>
    </row>
    <row r="20" spans="2:6" x14ac:dyDescent="0.25">
      <c r="B20" t="s">
        <v>17</v>
      </c>
    </row>
    <row r="21" spans="2:6" x14ac:dyDescent="0.25">
      <c r="E21" s="159"/>
      <c r="F21" t="s">
        <v>125</v>
      </c>
    </row>
  </sheetData>
  <pageMargins left="0.7" right="0.7" top="0.75" bottom="0.75" header="0.3" footer="0.3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A6" workbookViewId="0">
      <selection sqref="A1:N20"/>
    </sheetView>
  </sheetViews>
  <sheetFormatPr baseColWidth="10" defaultRowHeight="15" x14ac:dyDescent="0.25"/>
  <cols>
    <col min="3" max="3" width="6.5703125" customWidth="1"/>
    <col min="5" max="5" width="7.140625" customWidth="1"/>
    <col min="7" max="7" width="6.5703125" customWidth="1"/>
    <col min="9" max="9" width="6.5703125" customWidth="1"/>
    <col min="11" max="11" width="8.140625" customWidth="1"/>
    <col min="13" max="13" width="7.7109375" customWidth="1"/>
    <col min="14" max="14" width="8.4257812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38">
        <v>43983</v>
      </c>
      <c r="B4" s="18" t="s">
        <v>137</v>
      </c>
      <c r="C4" s="21">
        <v>1.07</v>
      </c>
      <c r="D4" s="18"/>
      <c r="E4" s="174"/>
      <c r="F4" s="18"/>
      <c r="G4" s="21"/>
      <c r="H4" s="151"/>
      <c r="I4" s="21"/>
      <c r="J4" s="140"/>
      <c r="K4" s="21"/>
      <c r="L4" s="14"/>
      <c r="M4" s="14"/>
      <c r="N4" s="13"/>
    </row>
    <row r="5" spans="1:14" ht="24.75" x14ac:dyDescent="0.25">
      <c r="A5" s="138">
        <v>43985</v>
      </c>
      <c r="B5" s="18"/>
      <c r="C5" s="21"/>
      <c r="D5" s="18"/>
      <c r="E5" s="174"/>
      <c r="F5" s="18" t="s">
        <v>137</v>
      </c>
      <c r="G5" s="164">
        <v>3</v>
      </c>
      <c r="H5" s="151"/>
      <c r="I5" s="165"/>
      <c r="J5" s="170"/>
      <c r="K5" s="21"/>
      <c r="L5" s="14"/>
      <c r="M5" s="14"/>
      <c r="N5" s="13"/>
    </row>
    <row r="6" spans="1:14" ht="24.75" x14ac:dyDescent="0.25">
      <c r="A6" s="138">
        <v>43986</v>
      </c>
      <c r="B6" s="175"/>
      <c r="C6" s="21"/>
      <c r="D6" s="18"/>
      <c r="E6" s="174"/>
      <c r="F6" s="18"/>
      <c r="G6" s="164"/>
      <c r="H6" s="18" t="s">
        <v>137</v>
      </c>
      <c r="I6" s="73">
        <v>3</v>
      </c>
      <c r="J6" s="170"/>
      <c r="K6" s="21"/>
      <c r="L6" s="14"/>
      <c r="M6" s="14"/>
      <c r="N6" s="13"/>
    </row>
    <row r="7" spans="1:14" ht="24.75" x14ac:dyDescent="0.25">
      <c r="A7" s="138">
        <v>43992</v>
      </c>
      <c r="B7" s="18"/>
      <c r="C7" s="21"/>
      <c r="D7" s="18"/>
      <c r="E7" s="174"/>
      <c r="F7" s="18" t="s">
        <v>137</v>
      </c>
      <c r="G7" s="164">
        <v>4</v>
      </c>
      <c r="H7" s="14"/>
      <c r="I7" s="165"/>
      <c r="J7" s="170"/>
      <c r="K7" s="21"/>
      <c r="L7" s="14"/>
      <c r="M7" s="14"/>
      <c r="N7" s="13"/>
    </row>
    <row r="8" spans="1:14" ht="24.75" x14ac:dyDescent="0.25">
      <c r="A8" s="138">
        <v>43993</v>
      </c>
      <c r="B8" s="18"/>
      <c r="C8" s="21"/>
      <c r="D8" s="18"/>
      <c r="E8" s="174"/>
      <c r="F8" s="18"/>
      <c r="G8" s="164"/>
      <c r="H8" s="14" t="s">
        <v>137</v>
      </c>
      <c r="I8" s="165">
        <v>4</v>
      </c>
      <c r="J8" s="170"/>
      <c r="K8" s="21"/>
      <c r="L8" s="14"/>
      <c r="M8" s="21"/>
      <c r="N8" s="13"/>
    </row>
    <row r="9" spans="1:14" ht="24.75" x14ac:dyDescent="0.25">
      <c r="A9" s="138">
        <v>43997</v>
      </c>
      <c r="B9" s="18" t="s">
        <v>137</v>
      </c>
      <c r="C9" s="21">
        <v>2</v>
      </c>
      <c r="D9" s="18"/>
      <c r="E9" s="172"/>
      <c r="F9" s="18"/>
      <c r="G9" s="164"/>
      <c r="H9" s="18"/>
      <c r="I9" s="73"/>
      <c r="J9" s="170"/>
      <c r="K9" s="21"/>
      <c r="L9" s="14"/>
      <c r="M9" s="21"/>
      <c r="N9" s="13"/>
    </row>
    <row r="10" spans="1:14" ht="24.75" x14ac:dyDescent="0.25">
      <c r="A10" s="138">
        <v>43999</v>
      </c>
      <c r="B10" s="18"/>
      <c r="C10" s="21"/>
      <c r="D10" s="18"/>
      <c r="E10" s="172"/>
      <c r="F10" s="18" t="s">
        <v>137</v>
      </c>
      <c r="G10" s="164">
        <v>3</v>
      </c>
      <c r="H10" s="18"/>
      <c r="I10" s="73"/>
      <c r="J10" s="170"/>
      <c r="K10" s="21"/>
      <c r="L10" s="14"/>
      <c r="M10" s="21"/>
      <c r="N10" s="13"/>
    </row>
    <row r="11" spans="1:14" ht="24.75" x14ac:dyDescent="0.25">
      <c r="A11" s="138">
        <v>44000</v>
      </c>
      <c r="B11" s="18"/>
      <c r="C11" s="21"/>
      <c r="D11" s="18"/>
      <c r="E11" s="172"/>
      <c r="F11" s="18"/>
      <c r="G11" s="164"/>
      <c r="H11" s="18" t="s">
        <v>137</v>
      </c>
      <c r="I11" s="21">
        <v>3</v>
      </c>
      <c r="J11" s="170"/>
      <c r="K11" s="21"/>
      <c r="L11" s="18"/>
      <c r="M11" s="21"/>
      <c r="N11" s="13"/>
    </row>
    <row r="12" spans="1:14" ht="25.5" thickBot="1" x14ac:dyDescent="0.3">
      <c r="A12" s="138">
        <v>44009</v>
      </c>
      <c r="B12" s="18"/>
      <c r="C12" s="21"/>
      <c r="D12" s="18"/>
      <c r="E12" s="172"/>
      <c r="F12" s="18"/>
      <c r="G12" s="164"/>
      <c r="H12" s="18"/>
      <c r="I12" s="21"/>
      <c r="J12" s="170"/>
      <c r="K12" s="21"/>
      <c r="L12" s="14" t="s">
        <v>137</v>
      </c>
      <c r="M12" s="21">
        <v>5</v>
      </c>
      <c r="N12" s="13"/>
    </row>
    <row r="13" spans="1:14" ht="15.75" thickBot="1" x14ac:dyDescent="0.3">
      <c r="A13" s="166" t="s">
        <v>138</v>
      </c>
      <c r="B13" s="167"/>
      <c r="C13" s="168">
        <f>SUM(C4:C12)</f>
        <v>3.0700000000000003</v>
      </c>
      <c r="D13" s="167"/>
      <c r="E13" s="173">
        <f>SUM(E4:E12)</f>
        <v>0</v>
      </c>
      <c r="F13" s="167"/>
      <c r="G13" s="168">
        <f>SUM(G4:G12)</f>
        <v>10</v>
      </c>
      <c r="H13" s="154"/>
      <c r="I13" s="171">
        <f>SUM(I4:I12)</f>
        <v>10</v>
      </c>
      <c r="J13" s="167"/>
      <c r="K13" s="168">
        <f>SUM(K4:K12)</f>
        <v>0</v>
      </c>
      <c r="L13" s="167"/>
      <c r="M13" s="168">
        <v>5</v>
      </c>
      <c r="N13" s="167">
        <f>SUM(C13:M13)</f>
        <v>28.07</v>
      </c>
    </row>
    <row r="17" spans="2:6" x14ac:dyDescent="0.25">
      <c r="B17" s="47" t="s">
        <v>16</v>
      </c>
      <c r="E17" s="157"/>
      <c r="F17" s="158" t="s">
        <v>154</v>
      </c>
    </row>
    <row r="18" spans="2:6" x14ac:dyDescent="0.25">
      <c r="B18" t="s">
        <v>18</v>
      </c>
      <c r="D18" t="str">
        <f>B1</f>
        <v xml:space="preserve">Mª DEL MAR ANDUJAR GONZALEZ </v>
      </c>
    </row>
    <row r="19" spans="2:6" x14ac:dyDescent="0.25">
      <c r="B19" t="s">
        <v>17</v>
      </c>
    </row>
    <row r="20" spans="2:6" x14ac:dyDescent="0.25">
      <c r="E20" s="159"/>
      <c r="F20" t="s">
        <v>125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2"/>
    </sheetView>
  </sheetViews>
  <sheetFormatPr baseColWidth="10" defaultRowHeight="15" x14ac:dyDescent="0.25"/>
  <cols>
    <col min="2" max="2" width="8.28515625" customWidth="1"/>
    <col min="3" max="3" width="6.7109375" customWidth="1"/>
    <col min="5" max="5" width="7.28515625" customWidth="1"/>
    <col min="6" max="6" width="9.5703125" customWidth="1"/>
    <col min="7" max="7" width="6.7109375" customWidth="1"/>
    <col min="9" max="9" width="7" customWidth="1"/>
    <col min="10" max="10" width="7.42578125" customWidth="1"/>
    <col min="11" max="11" width="7" customWidth="1"/>
    <col min="13" max="13" width="7.7109375" customWidth="1"/>
    <col min="14" max="14" width="8.2851562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44842</v>
      </c>
      <c r="B4" s="177"/>
      <c r="C4" s="178"/>
      <c r="D4" s="177"/>
      <c r="E4" s="179"/>
      <c r="F4" s="177"/>
      <c r="G4" s="184"/>
      <c r="H4" s="180"/>
      <c r="I4" s="185"/>
      <c r="J4" s="186"/>
      <c r="K4" s="178"/>
      <c r="L4" s="177" t="s">
        <v>169</v>
      </c>
      <c r="M4" s="189">
        <v>4</v>
      </c>
      <c r="N4" s="183">
        <f>M4</f>
        <v>4</v>
      </c>
    </row>
    <row r="5" spans="1:14" ht="24.75" x14ac:dyDescent="0.25">
      <c r="A5" s="212">
        <v>44845</v>
      </c>
      <c r="B5" s="18"/>
      <c r="C5" s="21"/>
      <c r="D5" s="18" t="s">
        <v>169</v>
      </c>
      <c r="E5" s="164">
        <v>3</v>
      </c>
      <c r="F5" s="18"/>
      <c r="G5" s="164"/>
      <c r="H5" s="151"/>
      <c r="I5" s="165"/>
      <c r="J5" s="170"/>
      <c r="K5" s="21"/>
      <c r="L5" s="18"/>
      <c r="M5" s="214"/>
      <c r="N5" s="13">
        <v>3</v>
      </c>
    </row>
    <row r="6" spans="1:14" ht="25.5" thickBot="1" x14ac:dyDescent="0.3">
      <c r="A6" s="212">
        <v>44849</v>
      </c>
      <c r="B6" s="18"/>
      <c r="C6" s="21"/>
      <c r="D6" s="18"/>
      <c r="E6" s="213"/>
      <c r="F6" s="18"/>
      <c r="G6" s="164"/>
      <c r="H6" s="151"/>
      <c r="I6" s="165"/>
      <c r="J6" s="170"/>
      <c r="K6" s="21"/>
      <c r="L6" s="151" t="s">
        <v>169</v>
      </c>
      <c r="M6" s="214">
        <v>3.76</v>
      </c>
      <c r="N6" s="13">
        <v>3.76</v>
      </c>
    </row>
    <row r="7" spans="1:14" ht="15.75" thickBot="1" x14ac:dyDescent="0.3">
      <c r="A7" s="166" t="s">
        <v>138</v>
      </c>
      <c r="B7" s="167"/>
      <c r="C7" s="168">
        <f>SUM(C4:C6)</f>
        <v>0</v>
      </c>
      <c r="D7" s="167"/>
      <c r="E7" s="173">
        <f>SUM(E4:E6)</f>
        <v>3</v>
      </c>
      <c r="F7" s="167"/>
      <c r="G7" s="168">
        <f>SUM(G4:G6)</f>
        <v>0</v>
      </c>
      <c r="H7" s="154"/>
      <c r="I7" s="171">
        <f>SUM(I4:I6)</f>
        <v>0</v>
      </c>
      <c r="J7" s="167"/>
      <c r="K7" s="168">
        <f>SUM(K4:K6)</f>
        <v>0</v>
      </c>
      <c r="L7" s="167"/>
      <c r="M7" s="168">
        <f>SUM(M4:M6)</f>
        <v>7.76</v>
      </c>
      <c r="N7" s="167">
        <f>SUM(N4:N6)</f>
        <v>10.76</v>
      </c>
    </row>
    <row r="11" spans="1:14" x14ac:dyDescent="0.25">
      <c r="B11" s="47" t="s">
        <v>16</v>
      </c>
      <c r="E11" s="157"/>
      <c r="F11" s="158" t="s">
        <v>206</v>
      </c>
    </row>
    <row r="12" spans="1:14" x14ac:dyDescent="0.25">
      <c r="B12" t="s">
        <v>18</v>
      </c>
      <c r="D12" t="str">
        <f>B1</f>
        <v xml:space="preserve">Mª DEL MAR ANDUJAR GONZALEZ </v>
      </c>
    </row>
  </sheetData>
  <pageMargins left="0.7" right="0.7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A8" sqref="A8:N9"/>
    </sheetView>
  </sheetViews>
  <sheetFormatPr baseColWidth="10" defaultRowHeight="15" x14ac:dyDescent="0.25"/>
  <cols>
    <col min="1" max="1" width="7.7109375" customWidth="1"/>
    <col min="2" max="2" width="16.5703125" customWidth="1"/>
    <col min="3" max="3" width="6.140625" customWidth="1"/>
    <col min="4" max="4" width="13.28515625" customWidth="1"/>
    <col min="5" max="5" width="9.28515625" customWidth="1"/>
    <col min="6" max="6" width="16.5703125" customWidth="1"/>
    <col min="7" max="7" width="7" customWidth="1"/>
    <col min="8" max="8" width="17.140625" customWidth="1"/>
    <col min="9" max="9" width="5.85546875" customWidth="1"/>
    <col min="10" max="10" width="14.42578125" customWidth="1"/>
    <col min="11" max="11" width="5.5703125" customWidth="1"/>
    <col min="12" max="12" width="10.7109375" customWidth="1"/>
    <col min="13" max="13" width="5.28515625" customWidth="1"/>
    <col min="14" max="14" width="5.8554687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24.75" customHeight="1" x14ac:dyDescent="0.25">
      <c r="A3" s="78"/>
      <c r="B3" s="52"/>
      <c r="C3" s="52"/>
      <c r="D3" s="104" t="s">
        <v>78</v>
      </c>
      <c r="E3" s="52"/>
      <c r="F3" s="83"/>
      <c r="G3" s="52"/>
      <c r="H3" s="52"/>
      <c r="I3" s="52"/>
      <c r="J3" s="104" t="s">
        <v>79</v>
      </c>
      <c r="K3" s="52"/>
      <c r="L3" s="52"/>
      <c r="M3" s="52"/>
      <c r="N3" s="52"/>
    </row>
    <row r="4" spans="1:14" ht="14.25" customHeight="1" x14ac:dyDescent="0.25">
      <c r="A4" s="82"/>
      <c r="B4" s="52"/>
      <c r="C4" s="52"/>
      <c r="D4" s="105" t="s">
        <v>80</v>
      </c>
      <c r="E4" s="52"/>
      <c r="F4" s="132"/>
      <c r="G4" s="52"/>
      <c r="H4" s="52"/>
      <c r="I4" s="52"/>
      <c r="J4" s="105" t="s">
        <v>81</v>
      </c>
      <c r="K4" s="52"/>
      <c r="L4" s="52"/>
      <c r="M4" s="52"/>
      <c r="N4" s="52"/>
    </row>
    <row r="5" spans="1:14" x14ac:dyDescent="0.25">
      <c r="A5" s="53">
        <v>10</v>
      </c>
      <c r="B5" s="54"/>
      <c r="C5" s="54"/>
      <c r="D5" s="106" t="s">
        <v>82</v>
      </c>
      <c r="E5" s="54">
        <v>1.1499999999999999</v>
      </c>
      <c r="F5" s="50"/>
      <c r="G5" s="54"/>
      <c r="H5" s="54"/>
      <c r="I5" s="54"/>
      <c r="J5" s="106" t="s">
        <v>83</v>
      </c>
      <c r="K5" s="54">
        <v>1.1499999999999999</v>
      </c>
      <c r="L5" s="54"/>
      <c r="M5" s="54"/>
      <c r="N5" s="54">
        <f>K5+E5</f>
        <v>2.2999999999999998</v>
      </c>
    </row>
    <row r="6" spans="1:14" ht="14.25" customHeight="1" x14ac:dyDescent="0.25">
      <c r="A6" s="78"/>
      <c r="B6" s="49" t="s">
        <v>84</v>
      </c>
      <c r="C6" s="58"/>
      <c r="D6" s="49"/>
      <c r="E6" s="58"/>
      <c r="F6" s="49" t="s">
        <v>84</v>
      </c>
      <c r="G6" s="58"/>
      <c r="H6" s="49"/>
      <c r="I6" s="58"/>
      <c r="J6" s="49" t="s">
        <v>84</v>
      </c>
      <c r="K6" s="58"/>
      <c r="L6" s="49"/>
      <c r="M6" s="58"/>
      <c r="N6" s="58"/>
    </row>
    <row r="7" spans="1:14" ht="23.25" x14ac:dyDescent="0.25">
      <c r="A7" s="53">
        <v>14.81</v>
      </c>
      <c r="B7" s="50" t="s">
        <v>85</v>
      </c>
      <c r="C7" s="54">
        <v>0.33</v>
      </c>
      <c r="D7" s="54"/>
      <c r="E7" s="107"/>
      <c r="F7" s="50" t="s">
        <v>85</v>
      </c>
      <c r="G7" s="54">
        <v>0.33</v>
      </c>
      <c r="H7" s="50"/>
      <c r="I7" s="54"/>
      <c r="J7" s="50" t="s">
        <v>86</v>
      </c>
      <c r="K7" s="54">
        <v>2.76</v>
      </c>
      <c r="L7" s="54"/>
      <c r="M7" s="54"/>
      <c r="N7" s="54">
        <f>C7+E7+G7+I7+K7+M7</f>
        <v>3.42</v>
      </c>
    </row>
    <row r="8" spans="1:14" ht="18.75" customHeight="1" x14ac:dyDescent="0.25">
      <c r="A8" s="78"/>
      <c r="B8" s="49" t="s">
        <v>87</v>
      </c>
      <c r="C8" s="58"/>
      <c r="D8" s="49" t="s">
        <v>87</v>
      </c>
      <c r="E8" s="58"/>
      <c r="F8" s="49" t="s">
        <v>87</v>
      </c>
      <c r="G8" s="58"/>
      <c r="H8" s="49" t="s">
        <v>87</v>
      </c>
      <c r="I8" s="58"/>
      <c r="J8" s="49" t="s">
        <v>87</v>
      </c>
      <c r="K8" s="58"/>
      <c r="L8" s="49" t="s">
        <v>87</v>
      </c>
      <c r="M8" s="58"/>
      <c r="N8" s="58"/>
    </row>
    <row r="9" spans="1:14" ht="22.5" x14ac:dyDescent="0.25">
      <c r="A9" s="53">
        <v>14</v>
      </c>
      <c r="B9" s="50" t="s">
        <v>56</v>
      </c>
      <c r="C9" s="54">
        <v>1.23</v>
      </c>
      <c r="D9" s="50" t="s">
        <v>65</v>
      </c>
      <c r="E9" s="107">
        <v>0.4</v>
      </c>
      <c r="F9" s="50" t="s">
        <v>65</v>
      </c>
      <c r="G9" s="107">
        <v>0.4</v>
      </c>
      <c r="H9" s="50" t="s">
        <v>65</v>
      </c>
      <c r="I9" s="107">
        <v>0.4</v>
      </c>
      <c r="J9" s="89" t="s">
        <v>88</v>
      </c>
      <c r="K9" s="107">
        <v>0.4</v>
      </c>
      <c r="L9" s="50" t="s">
        <v>65</v>
      </c>
      <c r="M9" s="107">
        <v>0.4</v>
      </c>
      <c r="N9" s="54">
        <v>3.23</v>
      </c>
    </row>
    <row r="10" spans="1:14" x14ac:dyDescent="0.25">
      <c r="A10" s="78"/>
      <c r="B10" s="51"/>
      <c r="C10" s="58"/>
      <c r="D10" s="60"/>
      <c r="E10" s="58"/>
      <c r="F10" s="55"/>
      <c r="G10" s="58"/>
      <c r="H10" s="60" t="s">
        <v>48</v>
      </c>
      <c r="I10" s="58"/>
      <c r="J10" s="60"/>
      <c r="K10" s="58"/>
      <c r="L10" s="114"/>
      <c r="M10" s="58"/>
      <c r="N10" s="10"/>
    </row>
    <row r="11" spans="1:14" x14ac:dyDescent="0.25">
      <c r="A11" s="53">
        <v>5</v>
      </c>
      <c r="B11" s="50"/>
      <c r="C11" s="54"/>
      <c r="D11" s="81"/>
      <c r="E11" s="54"/>
      <c r="F11" s="80"/>
      <c r="G11" s="54"/>
      <c r="H11" s="81" t="s">
        <v>13</v>
      </c>
      <c r="I11" s="54">
        <v>1.1499999999999999</v>
      </c>
      <c r="J11" s="81"/>
      <c r="K11" s="54"/>
      <c r="L11" s="54"/>
      <c r="M11" s="54"/>
      <c r="N11" s="12">
        <f>C11+E11+G11+I11+K11</f>
        <v>1.1499999999999999</v>
      </c>
    </row>
    <row r="12" spans="1:14" x14ac:dyDescent="0.25">
      <c r="A12" s="78"/>
      <c r="B12" s="114"/>
      <c r="C12" s="58"/>
      <c r="D12" s="60" t="s">
        <v>52</v>
      </c>
      <c r="E12" s="51"/>
      <c r="F12" s="60"/>
      <c r="G12" s="58"/>
      <c r="H12" s="60"/>
      <c r="I12" s="58"/>
      <c r="J12" s="114"/>
      <c r="K12" s="58"/>
      <c r="L12" s="35"/>
      <c r="M12" s="58"/>
      <c r="N12" s="10"/>
    </row>
    <row r="13" spans="1:14" x14ac:dyDescent="0.25">
      <c r="A13" s="53">
        <v>5</v>
      </c>
      <c r="B13" s="80"/>
      <c r="C13" s="54"/>
      <c r="D13" s="81" t="s">
        <v>13</v>
      </c>
      <c r="E13" s="54">
        <v>1.1499999999999999</v>
      </c>
      <c r="F13" s="86"/>
      <c r="G13" s="54"/>
      <c r="H13" s="54"/>
      <c r="I13" s="54"/>
      <c r="J13" s="86"/>
      <c r="K13" s="54"/>
      <c r="L13" s="12"/>
      <c r="M13" s="54"/>
      <c r="N13" s="12">
        <f>E13+G13+I13+K13+M13</f>
        <v>1.1499999999999999</v>
      </c>
    </row>
    <row r="14" spans="1:14" x14ac:dyDescent="0.25">
      <c r="A14" s="5"/>
      <c r="B14" s="6" t="s">
        <v>106</v>
      </c>
      <c r="C14" s="10"/>
      <c r="D14" s="6" t="s">
        <v>106</v>
      </c>
      <c r="E14" s="10"/>
      <c r="F14" s="6" t="s">
        <v>106</v>
      </c>
      <c r="G14" s="10"/>
      <c r="H14" s="6" t="s">
        <v>106</v>
      </c>
      <c r="I14" s="10"/>
      <c r="J14" s="6" t="s">
        <v>106</v>
      </c>
      <c r="K14" s="10"/>
      <c r="L14" s="131"/>
      <c r="M14" s="10"/>
      <c r="N14" s="10"/>
    </row>
    <row r="15" spans="1:14" x14ac:dyDescent="0.25">
      <c r="A15" s="11">
        <v>45</v>
      </c>
      <c r="B15" s="12"/>
      <c r="C15" s="12">
        <v>2.08</v>
      </c>
      <c r="D15" s="12"/>
      <c r="E15" s="12">
        <v>2.0699999999999998</v>
      </c>
      <c r="F15" s="14"/>
      <c r="G15" s="12">
        <v>2.08</v>
      </c>
      <c r="H15" s="12"/>
      <c r="I15" s="12">
        <v>2.0699999999999998</v>
      </c>
      <c r="J15" s="12"/>
      <c r="K15" s="12">
        <v>2.08</v>
      </c>
      <c r="L15" s="12"/>
      <c r="M15" s="12"/>
      <c r="N15" s="12">
        <f>C15+E15+G15+I15+K15+M15</f>
        <v>10.38</v>
      </c>
    </row>
    <row r="16" spans="1:14" x14ac:dyDescent="0.25">
      <c r="A16" s="38"/>
      <c r="B16" s="10" t="s">
        <v>106</v>
      </c>
      <c r="C16" s="10"/>
      <c r="D16" s="10" t="s">
        <v>106</v>
      </c>
      <c r="E16" s="10"/>
      <c r="F16" s="10" t="s">
        <v>106</v>
      </c>
      <c r="G16" s="10"/>
      <c r="H16" s="10" t="s">
        <v>106</v>
      </c>
      <c r="I16" s="10"/>
      <c r="J16" s="10" t="s">
        <v>106</v>
      </c>
      <c r="K16" s="10"/>
      <c r="L16" s="10"/>
      <c r="M16" s="10"/>
      <c r="N16" s="10"/>
    </row>
    <row r="17" spans="1:14" x14ac:dyDescent="0.25">
      <c r="A17" s="41">
        <v>22</v>
      </c>
      <c r="B17" s="12" t="s">
        <v>117</v>
      </c>
      <c r="C17" s="12">
        <v>1.01</v>
      </c>
      <c r="D17" s="12" t="s">
        <v>117</v>
      </c>
      <c r="E17" s="12">
        <v>1.02</v>
      </c>
      <c r="F17" s="12" t="s">
        <v>117</v>
      </c>
      <c r="G17" s="12">
        <v>1.02</v>
      </c>
      <c r="H17" s="12" t="s">
        <v>117</v>
      </c>
      <c r="I17" s="12">
        <v>1.02</v>
      </c>
      <c r="J17" s="12" t="s">
        <v>117</v>
      </c>
      <c r="K17" s="12">
        <v>1.02</v>
      </c>
      <c r="L17" s="12"/>
      <c r="M17" s="12"/>
      <c r="N17" s="12">
        <f>C17+E17+G17+I17+K17+M17</f>
        <v>5.09</v>
      </c>
    </row>
    <row r="18" spans="1:14" ht="24" customHeight="1" x14ac:dyDescent="0.25">
      <c r="A18" s="38"/>
      <c r="B18" s="10"/>
      <c r="C18" s="10"/>
      <c r="D18" s="10"/>
      <c r="E18" s="10"/>
      <c r="F18" s="31"/>
      <c r="G18" s="10"/>
      <c r="H18" s="59" t="s">
        <v>114</v>
      </c>
      <c r="I18" s="10"/>
      <c r="J18" s="10"/>
      <c r="K18" s="10"/>
      <c r="L18" s="10"/>
      <c r="M18" s="10"/>
      <c r="N18" s="10"/>
    </row>
    <row r="19" spans="1:14" x14ac:dyDescent="0.25">
      <c r="A19" s="41">
        <v>1.5</v>
      </c>
      <c r="B19" s="12"/>
      <c r="C19" s="12"/>
      <c r="D19" s="12"/>
      <c r="E19" s="12"/>
      <c r="F19" s="14"/>
      <c r="G19" s="12"/>
      <c r="H19" s="12" t="s">
        <v>116</v>
      </c>
      <c r="I19" s="12">
        <v>0.35</v>
      </c>
      <c r="J19" s="12"/>
      <c r="K19" s="12"/>
      <c r="L19" s="12"/>
      <c r="M19" s="12"/>
      <c r="N19" s="12">
        <f>C19+E19+G19+I19+K19+M19</f>
        <v>0.35</v>
      </c>
    </row>
    <row r="20" spans="1:14" x14ac:dyDescent="0.25">
      <c r="A20" s="108"/>
      <c r="B20" s="52"/>
      <c r="C20" s="52"/>
      <c r="D20" s="52"/>
      <c r="E20" s="82"/>
      <c r="F20" s="83"/>
      <c r="G20" s="52"/>
      <c r="H20" s="52"/>
      <c r="I20" s="52"/>
      <c r="J20" s="52"/>
      <c r="K20" s="52"/>
      <c r="L20" s="52"/>
      <c r="M20" s="52"/>
      <c r="N20" s="52"/>
    </row>
    <row r="21" spans="1:14" x14ac:dyDescent="0.25">
      <c r="A21" s="81">
        <f>SUM(A3:A20)</f>
        <v>117.31</v>
      </c>
      <c r="B21" s="53" t="s">
        <v>10</v>
      </c>
      <c r="C21" s="81">
        <f>SUM(C3:C20)</f>
        <v>4.6500000000000004</v>
      </c>
      <c r="D21" s="81"/>
      <c r="E21" s="81">
        <f>SUM(E3:E20)</f>
        <v>5.7899999999999991</v>
      </c>
      <c r="F21" s="109"/>
      <c r="G21" s="81">
        <f>SUM(G3:G20)</f>
        <v>3.83</v>
      </c>
      <c r="H21" s="53"/>
      <c r="I21" s="81">
        <f>SUM(I3:I20)</f>
        <v>4.9899999999999993</v>
      </c>
      <c r="J21" s="53"/>
      <c r="K21" s="81">
        <f>SUM(K3:K20)</f>
        <v>7.41</v>
      </c>
      <c r="L21" s="81"/>
      <c r="M21" s="81">
        <f>SUM(M3:M20)</f>
        <v>0.4</v>
      </c>
      <c r="N21" s="81">
        <f>SUM(N3:N20)</f>
        <v>27.070000000000004</v>
      </c>
    </row>
    <row r="22" spans="1:14" x14ac:dyDescent="0.25">
      <c r="A22" s="47"/>
      <c r="B22" s="47"/>
      <c r="C22" s="47"/>
      <c r="D22" s="110"/>
      <c r="E22" s="47"/>
      <c r="F22" s="75"/>
      <c r="G22" s="47"/>
      <c r="H22" s="47"/>
      <c r="I22" s="47"/>
      <c r="J22" s="100"/>
      <c r="K22" s="47"/>
      <c r="L22" s="47"/>
      <c r="M22" s="47"/>
      <c r="N22" s="47"/>
    </row>
    <row r="23" spans="1:14" x14ac:dyDescent="0.25">
      <c r="A23" s="47"/>
      <c r="B23" s="47"/>
      <c r="C23" s="47"/>
      <c r="D23" s="111"/>
      <c r="E23" s="47"/>
      <c r="F23" s="75"/>
      <c r="G23" s="47"/>
      <c r="H23" s="47" t="s">
        <v>15</v>
      </c>
      <c r="I23" s="47"/>
      <c r="J23" s="100"/>
      <c r="K23" s="101">
        <f>N21*4.33</f>
        <v>117.21310000000003</v>
      </c>
      <c r="L23" s="101"/>
      <c r="M23" s="101"/>
      <c r="N23" s="47"/>
    </row>
    <row r="24" spans="1:14" x14ac:dyDescent="0.25">
      <c r="A24" s="47"/>
      <c r="B24" s="47" t="s">
        <v>16</v>
      </c>
      <c r="C24" s="47"/>
      <c r="D24" s="111"/>
      <c r="E24" s="129" t="s">
        <v>153</v>
      </c>
      <c r="F24" s="75"/>
      <c r="G24" s="47"/>
      <c r="H24" s="47"/>
      <c r="I24" s="112"/>
      <c r="J24" s="136"/>
      <c r="K24" s="47"/>
      <c r="L24" s="47"/>
      <c r="M24" s="47"/>
      <c r="N24" s="47"/>
    </row>
    <row r="25" spans="1:14" x14ac:dyDescent="0.25">
      <c r="A25" s="47"/>
      <c r="B25" s="47" t="s">
        <v>90</v>
      </c>
      <c r="C25" s="47"/>
      <c r="D25" s="113"/>
      <c r="E25" s="111"/>
      <c r="F25" s="75"/>
      <c r="G25" s="47"/>
      <c r="H25" s="47"/>
      <c r="I25" s="47"/>
      <c r="J25" s="47"/>
      <c r="K25" s="47"/>
      <c r="L25" s="47"/>
      <c r="M25" s="47"/>
      <c r="N25" s="47"/>
    </row>
  </sheetData>
  <pageMargins left="0" right="0" top="0" bottom="0" header="0" footer="0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10" workbookViewId="0">
      <selection sqref="A1:N22"/>
    </sheetView>
  </sheetViews>
  <sheetFormatPr baseColWidth="10" defaultRowHeight="15" x14ac:dyDescent="0.25"/>
  <cols>
    <col min="3" max="3" width="7" customWidth="1"/>
    <col min="5" max="5" width="7.85546875" customWidth="1"/>
    <col min="7" max="7" width="6.42578125" customWidth="1"/>
    <col min="9" max="9" width="6.5703125" customWidth="1"/>
    <col min="10" max="10" width="9.5703125" customWidth="1"/>
    <col min="11" max="11" width="7.5703125" customWidth="1"/>
    <col min="13" max="13" width="7.85546875" customWidth="1"/>
    <col min="14" max="14" width="9.14062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38">
        <v>43955</v>
      </c>
      <c r="B4" s="18" t="s">
        <v>137</v>
      </c>
      <c r="C4" s="21">
        <v>1.53</v>
      </c>
      <c r="D4" s="18"/>
      <c r="E4" s="174"/>
      <c r="F4" s="18"/>
      <c r="G4" s="21"/>
      <c r="H4" s="151"/>
      <c r="I4" s="21"/>
      <c r="J4" s="140"/>
      <c r="K4" s="21"/>
      <c r="L4" s="14"/>
      <c r="M4" s="14"/>
      <c r="N4" s="13"/>
    </row>
    <row r="5" spans="1:14" ht="24.75" x14ac:dyDescent="0.25">
      <c r="A5" s="138">
        <v>43957</v>
      </c>
      <c r="B5" s="18"/>
      <c r="C5" s="21"/>
      <c r="D5" s="18"/>
      <c r="E5" s="174"/>
      <c r="F5" s="18" t="s">
        <v>137</v>
      </c>
      <c r="G5" s="164">
        <v>3</v>
      </c>
      <c r="H5" s="151"/>
      <c r="I5" s="165"/>
      <c r="J5" s="170"/>
      <c r="K5" s="21"/>
      <c r="L5" s="14"/>
      <c r="M5" s="14"/>
      <c r="N5" s="13"/>
    </row>
    <row r="6" spans="1:14" ht="24.75" x14ac:dyDescent="0.25">
      <c r="A6" s="138">
        <v>43962</v>
      </c>
      <c r="B6" s="18" t="s">
        <v>137</v>
      </c>
      <c r="C6" s="21">
        <v>2</v>
      </c>
      <c r="D6" s="18"/>
      <c r="E6" s="174"/>
      <c r="F6" s="18"/>
      <c r="G6" s="164"/>
      <c r="H6" s="151"/>
      <c r="I6" s="165"/>
      <c r="J6" s="170"/>
      <c r="K6" s="21"/>
      <c r="L6" s="14"/>
      <c r="M6" s="14"/>
      <c r="N6" s="13"/>
    </row>
    <row r="7" spans="1:14" ht="24.75" x14ac:dyDescent="0.25">
      <c r="A7" s="138">
        <v>43963</v>
      </c>
      <c r="B7" s="18"/>
      <c r="C7" s="21"/>
      <c r="D7" s="18" t="s">
        <v>137</v>
      </c>
      <c r="E7" s="174">
        <v>2</v>
      </c>
      <c r="F7" s="18"/>
      <c r="G7" s="164"/>
      <c r="H7" s="14"/>
      <c r="I7" s="165"/>
      <c r="J7" s="170"/>
      <c r="K7" s="21"/>
      <c r="L7" s="14"/>
      <c r="M7" s="14"/>
      <c r="N7" s="13"/>
    </row>
    <row r="8" spans="1:14" ht="24.75" x14ac:dyDescent="0.25">
      <c r="A8" s="138">
        <v>43964</v>
      </c>
      <c r="B8" s="18"/>
      <c r="C8" s="21"/>
      <c r="D8" s="18"/>
      <c r="E8" s="174"/>
      <c r="F8" s="18" t="s">
        <v>137</v>
      </c>
      <c r="G8" s="164">
        <v>3</v>
      </c>
      <c r="H8" s="14"/>
      <c r="I8" s="165"/>
      <c r="J8" s="170"/>
      <c r="K8" s="21"/>
      <c r="L8" s="14"/>
      <c r="M8" s="21"/>
      <c r="N8" s="13"/>
    </row>
    <row r="9" spans="1:14" ht="24.75" x14ac:dyDescent="0.25">
      <c r="A9" s="138">
        <v>43965</v>
      </c>
      <c r="B9" s="18"/>
      <c r="C9" s="21"/>
      <c r="D9" s="18"/>
      <c r="E9" s="172"/>
      <c r="F9" s="18"/>
      <c r="G9" s="164"/>
      <c r="H9" s="18" t="s">
        <v>137</v>
      </c>
      <c r="I9" s="73">
        <v>1</v>
      </c>
      <c r="J9" s="170"/>
      <c r="K9" s="21"/>
      <c r="L9" s="14"/>
      <c r="M9" s="21"/>
      <c r="N9" s="13"/>
    </row>
    <row r="10" spans="1:14" ht="24.75" x14ac:dyDescent="0.25">
      <c r="A10" s="138">
        <v>43971</v>
      </c>
      <c r="B10" s="18"/>
      <c r="C10" s="21"/>
      <c r="D10" s="18"/>
      <c r="E10" s="172"/>
      <c r="F10" s="18" t="s">
        <v>137</v>
      </c>
      <c r="G10" s="164">
        <v>3</v>
      </c>
      <c r="H10" s="18"/>
      <c r="I10" s="73"/>
      <c r="J10" s="170"/>
      <c r="K10" s="21"/>
      <c r="L10" s="14"/>
      <c r="M10" s="21"/>
      <c r="N10" s="13"/>
    </row>
    <row r="11" spans="1:14" ht="24.75" x14ac:dyDescent="0.25">
      <c r="A11" s="138">
        <v>43974</v>
      </c>
      <c r="B11" s="18"/>
      <c r="C11" s="21"/>
      <c r="D11" s="18"/>
      <c r="E11" s="172"/>
      <c r="F11" s="18"/>
      <c r="G11" s="164"/>
      <c r="H11" s="18"/>
      <c r="I11" s="21"/>
      <c r="J11" s="170"/>
      <c r="K11" s="21"/>
      <c r="L11" s="18" t="s">
        <v>137</v>
      </c>
      <c r="M11" s="21">
        <v>5</v>
      </c>
      <c r="N11" s="13"/>
    </row>
    <row r="12" spans="1:14" ht="24.75" x14ac:dyDescent="0.25">
      <c r="A12" s="138">
        <v>43976</v>
      </c>
      <c r="B12" s="18" t="s">
        <v>137</v>
      </c>
      <c r="C12" s="21">
        <v>1</v>
      </c>
      <c r="D12" s="18"/>
      <c r="E12" s="172"/>
      <c r="F12" s="18"/>
      <c r="G12" s="164"/>
      <c r="H12" s="18"/>
      <c r="I12" s="21"/>
      <c r="J12" s="170"/>
      <c r="K12" s="21"/>
      <c r="L12" s="14"/>
      <c r="M12" s="21"/>
      <c r="N12" s="13"/>
    </row>
    <row r="13" spans="1:14" ht="24.75" x14ac:dyDescent="0.25">
      <c r="A13" s="138">
        <v>43977</v>
      </c>
      <c r="B13" s="18"/>
      <c r="C13" s="21"/>
      <c r="D13" s="18" t="s">
        <v>137</v>
      </c>
      <c r="E13" s="172">
        <v>1</v>
      </c>
      <c r="F13" s="18"/>
      <c r="G13" s="164"/>
      <c r="H13" s="18"/>
      <c r="I13" s="21"/>
      <c r="J13" s="170"/>
      <c r="K13" s="21"/>
      <c r="L13" s="14"/>
      <c r="M13" s="21"/>
      <c r="N13" s="13"/>
    </row>
    <row r="14" spans="1:14" ht="25.5" thickBot="1" x14ac:dyDescent="0.3">
      <c r="A14" s="138">
        <v>43978</v>
      </c>
      <c r="B14" s="18"/>
      <c r="C14" s="21"/>
      <c r="D14" s="18"/>
      <c r="E14" s="172"/>
      <c r="F14" s="18" t="s">
        <v>137</v>
      </c>
      <c r="G14" s="164">
        <v>3</v>
      </c>
      <c r="H14" s="14"/>
      <c r="I14" s="165"/>
      <c r="J14" s="170"/>
      <c r="K14" s="21"/>
      <c r="L14" s="14"/>
      <c r="M14" s="21"/>
      <c r="N14" s="13"/>
    </row>
    <row r="15" spans="1:14" ht="15.75" thickBot="1" x14ac:dyDescent="0.3">
      <c r="A15" s="166" t="s">
        <v>138</v>
      </c>
      <c r="B15" s="167"/>
      <c r="C15" s="168">
        <f>SUM(C4:C14)</f>
        <v>4.53</v>
      </c>
      <c r="D15" s="167"/>
      <c r="E15" s="173">
        <f>SUM(E4:E14)</f>
        <v>3</v>
      </c>
      <c r="F15" s="167"/>
      <c r="G15" s="168">
        <f>SUM(G4:G14)</f>
        <v>12</v>
      </c>
      <c r="H15" s="154"/>
      <c r="I15" s="171">
        <f>SUM(I4:I14)</f>
        <v>1</v>
      </c>
      <c r="J15" s="167"/>
      <c r="K15" s="168">
        <f>SUM(K4:K14)</f>
        <v>0</v>
      </c>
      <c r="L15" s="167"/>
      <c r="M15" s="168">
        <v>5</v>
      </c>
      <c r="N15" s="167">
        <f>SUM(C15:M15)</f>
        <v>25.53</v>
      </c>
    </row>
    <row r="19" spans="2:6" x14ac:dyDescent="0.25">
      <c r="B19" s="47" t="s">
        <v>16</v>
      </c>
      <c r="E19" s="157"/>
      <c r="F19" s="158" t="s">
        <v>152</v>
      </c>
    </row>
    <row r="20" spans="2:6" x14ac:dyDescent="0.25">
      <c r="B20" t="s">
        <v>18</v>
      </c>
      <c r="D20" t="str">
        <f>B1</f>
        <v xml:space="preserve">Mª DEL MAR ANDUJAR GONZALEZ </v>
      </c>
    </row>
    <row r="21" spans="2:6" x14ac:dyDescent="0.25">
      <c r="B21" t="s">
        <v>17</v>
      </c>
    </row>
    <row r="22" spans="2:6" x14ac:dyDescent="0.25">
      <c r="E22" s="159"/>
      <c r="F22" t="s">
        <v>125</v>
      </c>
    </row>
  </sheetData>
  <pageMargins left="0.7" right="0.7" top="0.75" bottom="0.75" header="0.3" footer="0.3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O9" sqref="O9"/>
    </sheetView>
  </sheetViews>
  <sheetFormatPr baseColWidth="10" defaultRowHeight="15" x14ac:dyDescent="0.25"/>
  <cols>
    <col min="1" max="1" width="6.5703125" customWidth="1"/>
    <col min="3" max="3" width="6.5703125" customWidth="1"/>
    <col min="5" max="5" width="9.5703125" customWidth="1"/>
    <col min="7" max="7" width="7.140625" customWidth="1"/>
    <col min="8" max="8" width="22.140625" customWidth="1"/>
    <col min="9" max="9" width="6.5703125" customWidth="1"/>
    <col min="11" max="11" width="7.85546875" customWidth="1"/>
    <col min="12" max="12" width="5.7109375" customWidth="1"/>
    <col min="13" max="13" width="6.28515625" customWidth="1"/>
    <col min="14" max="14" width="6.570312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34.5" x14ac:dyDescent="0.25">
      <c r="A3" s="78"/>
      <c r="B3" s="52"/>
      <c r="C3" s="52"/>
      <c r="D3" s="104" t="s">
        <v>78</v>
      </c>
      <c r="E3" s="52"/>
      <c r="F3" s="83"/>
      <c r="G3" s="52"/>
      <c r="H3" s="52"/>
      <c r="I3" s="52"/>
      <c r="J3" s="104" t="s">
        <v>79</v>
      </c>
      <c r="K3" s="52"/>
      <c r="L3" s="52"/>
      <c r="M3" s="52"/>
      <c r="N3" s="52"/>
    </row>
    <row r="4" spans="1:14" ht="23.25" x14ac:dyDescent="0.25">
      <c r="A4" s="82"/>
      <c r="B4" s="52"/>
      <c r="C4" s="52"/>
      <c r="D4" s="105" t="s">
        <v>80</v>
      </c>
      <c r="E4" s="52"/>
      <c r="F4" s="132"/>
      <c r="G4" s="52"/>
      <c r="H4" s="52"/>
      <c r="I4" s="52"/>
      <c r="J4" s="105" t="s">
        <v>81</v>
      </c>
      <c r="K4" s="52"/>
      <c r="L4" s="52"/>
      <c r="M4" s="52"/>
      <c r="N4" s="52"/>
    </row>
    <row r="5" spans="1:14" x14ac:dyDescent="0.25">
      <c r="A5" s="53">
        <v>10</v>
      </c>
      <c r="B5" s="54"/>
      <c r="C5" s="54"/>
      <c r="D5" s="106" t="s">
        <v>82</v>
      </c>
      <c r="E5" s="54">
        <v>1.1499999999999999</v>
      </c>
      <c r="F5" s="50"/>
      <c r="G5" s="54"/>
      <c r="H5" s="54"/>
      <c r="I5" s="54"/>
      <c r="J5" s="106" t="s">
        <v>83</v>
      </c>
      <c r="K5" s="54">
        <v>1.1499999999999999</v>
      </c>
      <c r="L5" s="54"/>
      <c r="M5" s="54"/>
      <c r="N5" s="54">
        <f>K5+E5</f>
        <v>2.2999999999999998</v>
      </c>
    </row>
    <row r="6" spans="1:14" ht="23.25" x14ac:dyDescent="0.25">
      <c r="A6" s="78"/>
      <c r="B6" s="49" t="s">
        <v>84</v>
      </c>
      <c r="C6" s="58"/>
      <c r="D6" s="49"/>
      <c r="E6" s="58"/>
      <c r="F6" s="49" t="s">
        <v>84</v>
      </c>
      <c r="G6" s="58"/>
      <c r="H6" s="49"/>
      <c r="I6" s="58"/>
      <c r="J6" s="49" t="s">
        <v>84</v>
      </c>
      <c r="K6" s="58"/>
      <c r="L6" s="49"/>
      <c r="M6" s="58"/>
      <c r="N6" s="58"/>
    </row>
    <row r="7" spans="1:14" ht="23.25" x14ac:dyDescent="0.25">
      <c r="A7" s="53">
        <v>14.81</v>
      </c>
      <c r="B7" s="50" t="s">
        <v>85</v>
      </c>
      <c r="C7" s="54">
        <v>0.33</v>
      </c>
      <c r="D7" s="54"/>
      <c r="E7" s="107"/>
      <c r="F7" s="50" t="s">
        <v>85</v>
      </c>
      <c r="G7" s="54">
        <v>0.33</v>
      </c>
      <c r="H7" s="50"/>
      <c r="I7" s="54"/>
      <c r="J7" s="50" t="s">
        <v>86</v>
      </c>
      <c r="K7" s="54">
        <v>2.76</v>
      </c>
      <c r="L7" s="54"/>
      <c r="M7" s="54"/>
      <c r="N7" s="54">
        <f>C7+E7+G7+I7+K7+M7</f>
        <v>3.42</v>
      </c>
    </row>
    <row r="8" spans="1:14" x14ac:dyDescent="0.25">
      <c r="A8" s="78"/>
      <c r="B8" s="49" t="s">
        <v>87</v>
      </c>
      <c r="C8" s="58"/>
      <c r="D8" s="49"/>
      <c r="E8" s="58"/>
      <c r="F8" s="49" t="s">
        <v>87</v>
      </c>
      <c r="G8" s="58"/>
      <c r="H8" s="49"/>
      <c r="I8" s="58"/>
      <c r="J8" s="49" t="s">
        <v>87</v>
      </c>
      <c r="K8" s="58"/>
      <c r="L8" s="49"/>
      <c r="M8" s="58"/>
      <c r="N8" s="58"/>
    </row>
    <row r="9" spans="1:14" ht="45" x14ac:dyDescent="0.25">
      <c r="A9" s="53">
        <v>12.42</v>
      </c>
      <c r="B9" s="50" t="s">
        <v>56</v>
      </c>
      <c r="C9" s="54">
        <v>2.06</v>
      </c>
      <c r="D9" s="50"/>
      <c r="E9" s="107"/>
      <c r="F9" s="50" t="s">
        <v>65</v>
      </c>
      <c r="G9" s="107">
        <v>0.4</v>
      </c>
      <c r="H9" s="50"/>
      <c r="I9" s="107"/>
      <c r="J9" s="89" t="s">
        <v>88</v>
      </c>
      <c r="K9" s="107">
        <v>0.4</v>
      </c>
      <c r="L9" s="50"/>
      <c r="M9" s="107"/>
      <c r="N9" s="54">
        <f>C9+E9+G9+I9+K9+M9</f>
        <v>2.86</v>
      </c>
    </row>
    <row r="10" spans="1:14" x14ac:dyDescent="0.25">
      <c r="A10" s="78"/>
      <c r="B10" s="51"/>
      <c r="C10" s="58"/>
      <c r="D10" s="60"/>
      <c r="E10" s="58"/>
      <c r="F10" s="55"/>
      <c r="G10" s="58"/>
      <c r="H10" s="60" t="s">
        <v>48</v>
      </c>
      <c r="I10" s="58"/>
      <c r="J10" s="60"/>
      <c r="K10" s="58"/>
      <c r="L10" s="114"/>
      <c r="M10" s="58"/>
      <c r="N10" s="10"/>
    </row>
    <row r="11" spans="1:14" x14ac:dyDescent="0.25">
      <c r="A11" s="53">
        <v>5</v>
      </c>
      <c r="B11" s="50"/>
      <c r="C11" s="54"/>
      <c r="D11" s="81"/>
      <c r="E11" s="54"/>
      <c r="F11" s="80"/>
      <c r="G11" s="54"/>
      <c r="H11" s="81" t="s">
        <v>13</v>
      </c>
      <c r="I11" s="54">
        <v>1.1499999999999999</v>
      </c>
      <c r="J11" s="81"/>
      <c r="K11" s="54"/>
      <c r="L11" s="54"/>
      <c r="M11" s="54"/>
      <c r="N11" s="12">
        <f>C11+E11+G11+I11+K11</f>
        <v>1.1499999999999999</v>
      </c>
    </row>
    <row r="12" spans="1:14" ht="23.25" x14ac:dyDescent="0.25">
      <c r="A12" s="78"/>
      <c r="B12" s="114"/>
      <c r="C12" s="58"/>
      <c r="D12" s="60" t="s">
        <v>52</v>
      </c>
      <c r="E12" s="51"/>
      <c r="F12" s="60"/>
      <c r="G12" s="58"/>
      <c r="H12" s="60"/>
      <c r="I12" s="58"/>
      <c r="J12" s="114"/>
      <c r="K12" s="58"/>
      <c r="L12" s="35"/>
      <c r="M12" s="58"/>
      <c r="N12" s="10"/>
    </row>
    <row r="13" spans="1:14" x14ac:dyDescent="0.25">
      <c r="A13" s="53">
        <v>5</v>
      </c>
      <c r="B13" s="80"/>
      <c r="C13" s="54"/>
      <c r="D13" s="81" t="s">
        <v>13</v>
      </c>
      <c r="E13" s="54">
        <v>1.1499999999999999</v>
      </c>
      <c r="F13" s="86"/>
      <c r="G13" s="54"/>
      <c r="H13" s="54"/>
      <c r="I13" s="54"/>
      <c r="J13" s="86"/>
      <c r="K13" s="54"/>
      <c r="L13" s="12"/>
      <c r="M13" s="54"/>
      <c r="N13" s="12">
        <f>E13+G13+I13+K13+M13</f>
        <v>1.1499999999999999</v>
      </c>
    </row>
    <row r="14" spans="1:14" x14ac:dyDescent="0.25">
      <c r="A14" s="5"/>
      <c r="B14" s="6" t="s">
        <v>106</v>
      </c>
      <c r="C14" s="10"/>
      <c r="D14" s="6" t="s">
        <v>106</v>
      </c>
      <c r="E14" s="10"/>
      <c r="F14" s="6" t="s">
        <v>106</v>
      </c>
      <c r="G14" s="10"/>
      <c r="H14" s="6" t="s">
        <v>106</v>
      </c>
      <c r="I14" s="10"/>
      <c r="J14" s="6" t="s">
        <v>106</v>
      </c>
      <c r="K14" s="10"/>
      <c r="L14" s="131"/>
      <c r="M14" s="10"/>
      <c r="N14" s="10"/>
    </row>
    <row r="15" spans="1:14" x14ac:dyDescent="0.25">
      <c r="A15" s="11">
        <v>45</v>
      </c>
      <c r="B15" s="12"/>
      <c r="C15" s="12">
        <v>2.08</v>
      </c>
      <c r="D15" s="12"/>
      <c r="E15" s="12">
        <v>2.0699999999999998</v>
      </c>
      <c r="F15" s="14"/>
      <c r="G15" s="12">
        <v>2.08</v>
      </c>
      <c r="H15" s="12"/>
      <c r="I15" s="12">
        <v>2.0699999999999998</v>
      </c>
      <c r="J15" s="12"/>
      <c r="K15" s="12">
        <v>2.08</v>
      </c>
      <c r="L15" s="12"/>
      <c r="M15" s="12"/>
      <c r="N15" s="12">
        <f>C15+E15+G15+I15+K15+M15</f>
        <v>10.38</v>
      </c>
    </row>
    <row r="16" spans="1:14" x14ac:dyDescent="0.25">
      <c r="A16" s="38"/>
      <c r="B16" s="10" t="s">
        <v>106</v>
      </c>
      <c r="C16" s="10"/>
      <c r="D16" s="10" t="s">
        <v>106</v>
      </c>
      <c r="E16" s="10"/>
      <c r="F16" s="10" t="s">
        <v>106</v>
      </c>
      <c r="G16" s="10"/>
      <c r="H16" s="10" t="s">
        <v>106</v>
      </c>
      <c r="I16" s="10"/>
      <c r="J16" s="10" t="s">
        <v>106</v>
      </c>
      <c r="K16" s="10"/>
      <c r="L16" s="10"/>
      <c r="M16" s="10"/>
      <c r="N16" s="10"/>
    </row>
    <row r="17" spans="1:14" x14ac:dyDescent="0.25">
      <c r="A17" s="41">
        <v>22</v>
      </c>
      <c r="B17" s="12" t="s">
        <v>117</v>
      </c>
      <c r="C17" s="12">
        <v>1.01</v>
      </c>
      <c r="D17" s="12" t="s">
        <v>117</v>
      </c>
      <c r="E17" s="12">
        <v>1.02</v>
      </c>
      <c r="F17" s="12" t="s">
        <v>117</v>
      </c>
      <c r="G17" s="12">
        <v>1.02</v>
      </c>
      <c r="H17" s="12" t="s">
        <v>117</v>
      </c>
      <c r="I17" s="12">
        <v>1.02</v>
      </c>
      <c r="J17" s="12" t="s">
        <v>117</v>
      </c>
      <c r="K17" s="12">
        <v>1.02</v>
      </c>
      <c r="L17" s="12"/>
      <c r="M17" s="12"/>
      <c r="N17" s="12">
        <f>C17+E17+G17+I17+K17+M17</f>
        <v>5.09</v>
      </c>
    </row>
    <row r="18" spans="1:14" ht="24" x14ac:dyDescent="0.25">
      <c r="A18" s="38"/>
      <c r="B18" s="10"/>
      <c r="C18" s="10"/>
      <c r="D18" s="10"/>
      <c r="E18" s="10"/>
      <c r="F18" s="31"/>
      <c r="G18" s="10"/>
      <c r="H18" s="59" t="s">
        <v>114</v>
      </c>
      <c r="I18" s="10"/>
      <c r="J18" s="10"/>
      <c r="K18" s="10"/>
      <c r="L18" s="10"/>
      <c r="M18" s="10"/>
      <c r="N18" s="10"/>
    </row>
    <row r="19" spans="1:14" x14ac:dyDescent="0.25">
      <c r="A19" s="41">
        <v>1.5</v>
      </c>
      <c r="B19" s="12"/>
      <c r="C19" s="12"/>
      <c r="D19" s="12"/>
      <c r="E19" s="12"/>
      <c r="F19" s="14"/>
      <c r="G19" s="12"/>
      <c r="H19" s="12" t="s">
        <v>116</v>
      </c>
      <c r="I19" s="12">
        <v>0.35</v>
      </c>
      <c r="J19" s="12"/>
      <c r="K19" s="12"/>
      <c r="L19" s="12"/>
      <c r="M19" s="12"/>
      <c r="N19" s="12">
        <f>C19+E19+G19+I19+K19+M19</f>
        <v>0.35</v>
      </c>
    </row>
    <row r="20" spans="1:14" x14ac:dyDescent="0.25">
      <c r="A20" s="108"/>
      <c r="B20" s="52"/>
      <c r="C20" s="52"/>
      <c r="D20" s="52"/>
      <c r="E20" s="82"/>
      <c r="F20" s="83"/>
      <c r="G20" s="52"/>
      <c r="H20" s="52"/>
      <c r="I20" s="52"/>
      <c r="J20" s="52"/>
      <c r="K20" s="52"/>
      <c r="L20" s="52"/>
      <c r="M20" s="52"/>
      <c r="N20" s="52"/>
    </row>
    <row r="21" spans="1:14" x14ac:dyDescent="0.25">
      <c r="A21" s="81">
        <f>SUM(A3:A20)</f>
        <v>115.73</v>
      </c>
      <c r="B21" s="53" t="s">
        <v>10</v>
      </c>
      <c r="C21" s="81">
        <f>SUM(C3:C20)</f>
        <v>5.48</v>
      </c>
      <c r="D21" s="81"/>
      <c r="E21" s="81">
        <f>SUM(E3:E20)</f>
        <v>5.3899999999999988</v>
      </c>
      <c r="F21" s="109"/>
      <c r="G21" s="81">
        <f>SUM(G3:G20)</f>
        <v>3.83</v>
      </c>
      <c r="H21" s="53"/>
      <c r="I21" s="81">
        <f>SUM(I3:I20)</f>
        <v>4.59</v>
      </c>
      <c r="J21" s="53"/>
      <c r="K21" s="81">
        <f>SUM(K3:K20)</f>
        <v>7.41</v>
      </c>
      <c r="L21" s="81"/>
      <c r="M21" s="81">
        <f>SUM(M3:M20)</f>
        <v>0</v>
      </c>
      <c r="N21" s="81">
        <f>SUM(N3:N20)</f>
        <v>26.700000000000003</v>
      </c>
    </row>
    <row r="22" spans="1:14" x14ac:dyDescent="0.25">
      <c r="A22" s="47"/>
      <c r="B22" s="47"/>
      <c r="C22" s="47"/>
      <c r="D22" s="110"/>
      <c r="E22" s="47"/>
      <c r="F22" s="75"/>
      <c r="G22" s="47"/>
      <c r="H22" s="47"/>
      <c r="I22" s="47"/>
      <c r="J22" s="100"/>
      <c r="K22" s="47"/>
      <c r="L22" s="47"/>
      <c r="M22" s="47"/>
      <c r="N22" s="47"/>
    </row>
    <row r="23" spans="1:14" x14ac:dyDescent="0.25">
      <c r="A23" s="47"/>
      <c r="B23" s="47"/>
      <c r="C23" s="47"/>
      <c r="D23" s="111"/>
      <c r="E23" s="47"/>
      <c r="F23" s="75"/>
      <c r="G23" s="47"/>
      <c r="H23" s="47" t="s">
        <v>15</v>
      </c>
      <c r="I23" s="47"/>
      <c r="J23" s="100"/>
      <c r="K23" s="101">
        <f>N21*4.33</f>
        <v>115.61100000000002</v>
      </c>
      <c r="L23" s="101"/>
      <c r="M23" s="101"/>
      <c r="N23" s="47"/>
    </row>
    <row r="24" spans="1:14" x14ac:dyDescent="0.25">
      <c r="A24" s="47"/>
      <c r="B24" s="47" t="s">
        <v>16</v>
      </c>
      <c r="C24" s="47"/>
      <c r="D24" s="111"/>
      <c r="E24" s="129">
        <v>43952</v>
      </c>
      <c r="F24" s="75"/>
      <c r="G24" s="47"/>
      <c r="H24" s="47"/>
      <c r="I24" s="112"/>
      <c r="J24" s="136"/>
      <c r="K24" s="47"/>
      <c r="L24" s="47"/>
      <c r="M24" s="47"/>
      <c r="N24" s="47"/>
    </row>
    <row r="25" spans="1:14" x14ac:dyDescent="0.25">
      <c r="A25" s="47"/>
      <c r="B25" s="47" t="s">
        <v>90</v>
      </c>
      <c r="C25" s="47"/>
      <c r="D25" s="113"/>
      <c r="E25" s="111"/>
      <c r="F25" s="75"/>
      <c r="G25" s="47"/>
      <c r="H25" s="47"/>
      <c r="I25" s="47"/>
      <c r="J25" s="47"/>
      <c r="K25" s="47"/>
      <c r="L25" s="47"/>
      <c r="M25" s="47"/>
      <c r="N25" s="47"/>
    </row>
  </sheetData>
  <pageMargins left="0.7" right="0.7" top="0.75" bottom="0.75" header="0.3" footer="0.3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"/>
  <sheetViews>
    <sheetView topLeftCell="B1" workbookViewId="0">
      <selection activeCell="B1" sqref="B1:O15"/>
    </sheetView>
  </sheetViews>
  <sheetFormatPr baseColWidth="10" defaultRowHeight="15" x14ac:dyDescent="0.25"/>
  <cols>
    <col min="2" max="2" width="20.28515625" bestFit="1" customWidth="1"/>
    <col min="4" max="4" width="8.42578125" customWidth="1"/>
    <col min="6" max="6" width="8" customWidth="1"/>
    <col min="8" max="8" width="7.140625" customWidth="1"/>
    <col min="10" max="10" width="7.140625" customWidth="1"/>
    <col min="11" max="11" width="8.140625" customWidth="1"/>
    <col min="12" max="12" width="6.28515625" customWidth="1"/>
    <col min="13" max="13" width="7.140625" customWidth="1"/>
    <col min="14" max="14" width="5.42578125" customWidth="1"/>
    <col min="15" max="15" width="7" customWidth="1"/>
  </cols>
  <sheetData>
    <row r="1" spans="2:15" x14ac:dyDescent="0.25">
      <c r="C1" s="47" t="s">
        <v>143</v>
      </c>
    </row>
    <row r="3" spans="2:15" x14ac:dyDescent="0.25">
      <c r="B3" s="3" t="s">
        <v>136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5</v>
      </c>
      <c r="I3" s="3" t="s">
        <v>7</v>
      </c>
      <c r="J3" s="3" t="s">
        <v>5</v>
      </c>
      <c r="K3" s="3" t="s">
        <v>8</v>
      </c>
      <c r="L3" s="3" t="s">
        <v>5</v>
      </c>
      <c r="M3" s="3" t="s">
        <v>9</v>
      </c>
      <c r="N3" s="3" t="s">
        <v>5</v>
      </c>
      <c r="O3" s="3" t="s">
        <v>10</v>
      </c>
    </row>
    <row r="4" spans="2:15" ht="24.75" x14ac:dyDescent="0.25">
      <c r="B4" s="138">
        <v>43894</v>
      </c>
      <c r="C4" s="18"/>
      <c r="D4" s="21"/>
      <c r="E4" s="18"/>
      <c r="F4" s="139"/>
      <c r="G4" s="18" t="s">
        <v>137</v>
      </c>
      <c r="H4" s="21">
        <v>4.04</v>
      </c>
      <c r="I4" s="151"/>
      <c r="J4" s="21"/>
      <c r="K4" s="140"/>
      <c r="L4" s="21"/>
      <c r="M4" s="14"/>
      <c r="N4" s="14"/>
      <c r="O4" s="13"/>
    </row>
    <row r="5" spans="2:15" ht="24.75" x14ac:dyDescent="0.25">
      <c r="B5" s="138" t="s">
        <v>150</v>
      </c>
      <c r="C5" s="18" t="s">
        <v>137</v>
      </c>
      <c r="D5" s="21">
        <v>1</v>
      </c>
      <c r="E5" s="18" t="s">
        <v>137</v>
      </c>
      <c r="F5" s="139">
        <v>1</v>
      </c>
      <c r="G5" s="18" t="s">
        <v>137</v>
      </c>
      <c r="H5" s="164">
        <v>4</v>
      </c>
      <c r="I5" s="151" t="s">
        <v>137</v>
      </c>
      <c r="J5" s="165">
        <v>2</v>
      </c>
      <c r="K5" s="170"/>
      <c r="L5" s="21"/>
      <c r="M5" s="14"/>
      <c r="N5" s="14"/>
      <c r="O5" s="13"/>
    </row>
    <row r="6" spans="2:15" ht="25.5" thickBot="1" x14ac:dyDescent="0.3">
      <c r="B6" s="138">
        <v>43906</v>
      </c>
      <c r="C6" s="18" t="s">
        <v>137</v>
      </c>
      <c r="D6" s="21">
        <v>2</v>
      </c>
      <c r="E6" s="18"/>
      <c r="F6" s="139"/>
      <c r="G6" s="18"/>
      <c r="H6" s="164"/>
      <c r="I6" s="14"/>
      <c r="J6" s="165"/>
      <c r="K6" s="170"/>
      <c r="L6" s="21"/>
      <c r="M6" s="14"/>
      <c r="N6" s="14"/>
      <c r="O6" s="13"/>
    </row>
    <row r="7" spans="2:15" ht="15.75" thickBot="1" x14ac:dyDescent="0.3">
      <c r="B7" s="166" t="s">
        <v>138</v>
      </c>
      <c r="C7" s="167"/>
      <c r="D7" s="168">
        <f>SUM(D4:D6)</f>
        <v>3</v>
      </c>
      <c r="E7" s="167"/>
      <c r="F7" s="169">
        <f>SUM(F4:F6)</f>
        <v>1</v>
      </c>
      <c r="G7" s="167"/>
      <c r="H7" s="168">
        <f>SUM(H4:H6)</f>
        <v>8.0399999999999991</v>
      </c>
      <c r="I7" s="154"/>
      <c r="J7" s="171">
        <f>SUM(J4:J6)</f>
        <v>2</v>
      </c>
      <c r="K7" s="167"/>
      <c r="L7" s="168">
        <f>SUM(L4:L6)</f>
        <v>0</v>
      </c>
      <c r="M7" s="167"/>
      <c r="N7" s="167">
        <v>0</v>
      </c>
      <c r="O7" s="167">
        <f>SUM(D7:N7)</f>
        <v>14.04</v>
      </c>
    </row>
    <row r="11" spans="2:15" x14ac:dyDescent="0.25">
      <c r="C11" s="47" t="s">
        <v>16</v>
      </c>
      <c r="F11" s="157"/>
      <c r="G11" s="158" t="s">
        <v>149</v>
      </c>
    </row>
    <row r="12" spans="2:15" x14ac:dyDescent="0.25">
      <c r="C12" t="s">
        <v>18</v>
      </c>
      <c r="E12" t="str">
        <f>C1</f>
        <v xml:space="preserve">Mª DEL MAR ANDUJAR GONZALEZ </v>
      </c>
    </row>
    <row r="13" spans="2:15" x14ac:dyDescent="0.25">
      <c r="C13" t="s">
        <v>17</v>
      </c>
    </row>
    <row r="14" spans="2:15" x14ac:dyDescent="0.25">
      <c r="F14" s="159" t="s">
        <v>140</v>
      </c>
    </row>
    <row r="15" spans="2:15" x14ac:dyDescent="0.25">
      <c r="C15" t="s">
        <v>125</v>
      </c>
      <c r="G15" t="s">
        <v>151</v>
      </c>
    </row>
  </sheetData>
  <pageMargins left="0.7" right="0.7" top="0.75" bottom="0.75" header="0.3" footer="0.3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1" max="1" width="15" bestFit="1" customWidth="1"/>
    <col min="3" max="3" width="7" customWidth="1"/>
    <col min="5" max="5" width="7.28515625" customWidth="1"/>
    <col min="7" max="7" width="8.140625" customWidth="1"/>
    <col min="9" max="9" width="7.140625" customWidth="1"/>
    <col min="10" max="10" width="9.5703125" customWidth="1"/>
    <col min="11" max="11" width="7.28515625" customWidth="1"/>
    <col min="12" max="13" width="7" customWidth="1"/>
    <col min="14" max="14" width="7.4257812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38" t="s">
        <v>144</v>
      </c>
      <c r="B4" s="18"/>
      <c r="C4" s="21"/>
      <c r="D4" s="18" t="s">
        <v>137</v>
      </c>
      <c r="E4" s="139">
        <v>1</v>
      </c>
      <c r="F4" s="18" t="s">
        <v>137</v>
      </c>
      <c r="G4" s="21">
        <v>3</v>
      </c>
      <c r="H4" s="151"/>
      <c r="I4" s="21"/>
      <c r="J4" s="140"/>
      <c r="K4" s="21"/>
      <c r="L4" s="14"/>
      <c r="M4" s="14"/>
      <c r="N4" s="13"/>
    </row>
    <row r="5" spans="1:14" ht="24.75" x14ac:dyDescent="0.25">
      <c r="A5" s="138" t="s">
        <v>145</v>
      </c>
      <c r="B5" s="18"/>
      <c r="C5" s="21"/>
      <c r="D5" s="18"/>
      <c r="E5" s="139"/>
      <c r="F5" s="18" t="s">
        <v>137</v>
      </c>
      <c r="G5" s="164">
        <v>3</v>
      </c>
      <c r="H5" s="151" t="s">
        <v>137</v>
      </c>
      <c r="I5" s="165">
        <v>2</v>
      </c>
      <c r="J5" s="170"/>
      <c r="K5" s="21"/>
      <c r="L5" s="14"/>
      <c r="M5" s="14"/>
      <c r="N5" s="13"/>
    </row>
    <row r="6" spans="1:14" ht="24.75" x14ac:dyDescent="0.25">
      <c r="A6" s="138" t="s">
        <v>147</v>
      </c>
      <c r="B6" s="18" t="s">
        <v>137</v>
      </c>
      <c r="C6" s="21">
        <v>2.16</v>
      </c>
      <c r="D6" s="18"/>
      <c r="E6" s="139"/>
      <c r="F6" s="18" t="s">
        <v>137</v>
      </c>
      <c r="G6" s="164">
        <v>4</v>
      </c>
      <c r="H6" s="14" t="s">
        <v>137</v>
      </c>
      <c r="I6" s="165">
        <v>3</v>
      </c>
      <c r="J6" s="170"/>
      <c r="K6" s="21"/>
      <c r="L6" s="14"/>
      <c r="M6" s="14"/>
      <c r="N6" s="13"/>
    </row>
    <row r="7" spans="1:14" ht="25.5" thickBot="1" x14ac:dyDescent="0.3">
      <c r="A7" s="138" t="s">
        <v>146</v>
      </c>
      <c r="B7" s="18"/>
      <c r="C7" s="21"/>
      <c r="D7" s="21"/>
      <c r="E7" s="139"/>
      <c r="F7" s="18" t="s">
        <v>137</v>
      </c>
      <c r="G7" s="164">
        <v>3.1</v>
      </c>
      <c r="H7" s="14" t="s">
        <v>137</v>
      </c>
      <c r="I7" s="165">
        <v>3</v>
      </c>
      <c r="J7" s="18"/>
      <c r="K7" s="21"/>
      <c r="L7" s="14"/>
      <c r="M7" s="14"/>
      <c r="N7" s="13"/>
    </row>
    <row r="8" spans="1:14" ht="15.75" thickBot="1" x14ac:dyDescent="0.3">
      <c r="A8" s="166" t="s">
        <v>138</v>
      </c>
      <c r="B8" s="167"/>
      <c r="C8" s="168">
        <f>SUM(C4:C7)</f>
        <v>2.16</v>
      </c>
      <c r="D8" s="167"/>
      <c r="E8" s="169">
        <f>SUM(E4:E7)</f>
        <v>1</v>
      </c>
      <c r="F8" s="167"/>
      <c r="G8" s="168">
        <f>SUM(G4:G7)</f>
        <v>13.1</v>
      </c>
      <c r="H8" s="154"/>
      <c r="I8" s="171">
        <f>SUM(I4:I7)</f>
        <v>8</v>
      </c>
      <c r="J8" s="167"/>
      <c r="K8" s="168">
        <f>SUM(K4:K7)</f>
        <v>0</v>
      </c>
      <c r="L8" s="167"/>
      <c r="M8" s="167">
        <v>0</v>
      </c>
      <c r="N8" s="167">
        <f>SUM(C8:M8)</f>
        <v>24.259999999999998</v>
      </c>
    </row>
    <row r="12" spans="1:14" x14ac:dyDescent="0.25">
      <c r="B12" s="47" t="s">
        <v>16</v>
      </c>
      <c r="E12" s="157"/>
      <c r="F12" s="158" t="s">
        <v>139</v>
      </c>
    </row>
    <row r="13" spans="1:14" x14ac:dyDescent="0.25">
      <c r="B13" t="s">
        <v>18</v>
      </c>
      <c r="D13" t="str">
        <f>B1</f>
        <v xml:space="preserve">Mª DEL MAR ANDUJAR GONZALEZ </v>
      </c>
    </row>
    <row r="14" spans="1:14" x14ac:dyDescent="0.25">
      <c r="B14" t="s">
        <v>17</v>
      </c>
    </row>
    <row r="15" spans="1:14" x14ac:dyDescent="0.25">
      <c r="E15" s="159" t="s">
        <v>140</v>
      </c>
    </row>
    <row r="16" spans="1:14" x14ac:dyDescent="0.25">
      <c r="B16" t="s">
        <v>125</v>
      </c>
      <c r="F16" t="s">
        <v>148</v>
      </c>
    </row>
  </sheetData>
  <pageMargins left="0.7" right="0.7" top="0.75" bottom="0.75" header="0.3" footer="0.3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sqref="A1:M15"/>
    </sheetView>
  </sheetViews>
  <sheetFormatPr baseColWidth="10" defaultRowHeight="15" x14ac:dyDescent="0.25"/>
  <cols>
    <col min="1" max="1" width="5.85546875" customWidth="1"/>
    <col min="2" max="2" width="10.28515625" customWidth="1"/>
    <col min="3" max="3" width="7.140625" customWidth="1"/>
    <col min="5" max="7" width="7.7109375" customWidth="1"/>
    <col min="8" max="8" width="10.42578125" customWidth="1"/>
    <col min="9" max="10" width="8.140625" customWidth="1"/>
    <col min="11" max="11" width="7" customWidth="1"/>
    <col min="12" max="12" width="6.85546875" customWidth="1"/>
    <col min="13" max="13" width="30.140625" customWidth="1"/>
  </cols>
  <sheetData>
    <row r="1" spans="1:13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137"/>
    </row>
    <row r="2" spans="1:13" ht="23.25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130</v>
      </c>
    </row>
    <row r="3" spans="1:13" ht="24.75" x14ac:dyDescent="0.25">
      <c r="A3" s="5"/>
      <c r="B3" s="6" t="s">
        <v>119</v>
      </c>
      <c r="C3" s="10"/>
      <c r="D3" s="6" t="s">
        <v>119</v>
      </c>
      <c r="E3" s="10"/>
      <c r="F3" s="6"/>
      <c r="G3" s="10"/>
      <c r="H3" s="6" t="s">
        <v>119</v>
      </c>
      <c r="I3" s="10"/>
      <c r="J3" s="6"/>
      <c r="K3" s="10"/>
      <c r="L3" s="131"/>
      <c r="M3" s="10"/>
    </row>
    <row r="4" spans="1:13" x14ac:dyDescent="0.25">
      <c r="A4" s="133" t="s">
        <v>128</v>
      </c>
      <c r="B4" s="12"/>
      <c r="C4" s="12">
        <v>3.66</v>
      </c>
      <c r="D4" s="12"/>
      <c r="E4" s="12">
        <v>2.5</v>
      </c>
      <c r="F4" s="14"/>
      <c r="G4" s="12"/>
      <c r="H4" s="12"/>
      <c r="I4" s="12">
        <v>1.5</v>
      </c>
      <c r="J4" s="12"/>
      <c r="K4" s="12"/>
      <c r="L4" s="12"/>
      <c r="M4" s="12" t="s">
        <v>131</v>
      </c>
    </row>
    <row r="5" spans="1:13" ht="24.75" x14ac:dyDescent="0.25">
      <c r="A5" s="38"/>
      <c r="B5" s="10"/>
      <c r="C5" s="10"/>
      <c r="D5" s="6" t="s">
        <v>119</v>
      </c>
      <c r="E5" s="10"/>
      <c r="F5" s="31"/>
      <c r="G5" s="10"/>
      <c r="H5" s="31" t="s">
        <v>119</v>
      </c>
      <c r="I5" s="10"/>
      <c r="J5" s="10"/>
      <c r="K5" s="10"/>
      <c r="L5" s="10"/>
      <c r="M5" s="10"/>
    </row>
    <row r="6" spans="1:13" x14ac:dyDescent="0.25">
      <c r="A6" s="134" t="s">
        <v>132</v>
      </c>
      <c r="B6" s="12"/>
      <c r="C6" s="12"/>
      <c r="D6" s="12"/>
      <c r="E6" s="12">
        <v>1</v>
      </c>
      <c r="F6" s="12"/>
      <c r="G6" s="12"/>
      <c r="H6" s="12"/>
      <c r="I6" s="12">
        <v>1.37</v>
      </c>
      <c r="J6" s="12"/>
      <c r="K6" s="12"/>
      <c r="L6" s="12"/>
      <c r="M6" s="12" t="s">
        <v>133</v>
      </c>
    </row>
    <row r="7" spans="1:13" x14ac:dyDescent="0.25">
      <c r="A7" s="108"/>
      <c r="B7" s="52"/>
      <c r="C7" s="52"/>
      <c r="D7" s="52"/>
      <c r="E7" s="82"/>
      <c r="F7" s="83"/>
      <c r="G7" s="52"/>
      <c r="H7" s="52"/>
      <c r="I7" s="52"/>
      <c r="J7" s="52"/>
      <c r="K7" s="52"/>
      <c r="L7" s="52"/>
      <c r="M7" s="52"/>
    </row>
    <row r="8" spans="1:13" x14ac:dyDescent="0.25">
      <c r="A8" s="135">
        <v>24.8</v>
      </c>
      <c r="B8" s="53" t="s">
        <v>10</v>
      </c>
      <c r="C8" s="81"/>
      <c r="D8" s="81"/>
      <c r="E8" s="81"/>
      <c r="F8" s="109"/>
      <c r="G8" s="81"/>
      <c r="H8" s="53"/>
      <c r="I8" s="81"/>
      <c r="J8" s="53"/>
      <c r="K8" s="81"/>
      <c r="L8" s="81"/>
      <c r="M8" s="81"/>
    </row>
    <row r="9" spans="1:13" x14ac:dyDescent="0.25">
      <c r="A9" s="47"/>
      <c r="B9" s="47"/>
      <c r="C9" s="47"/>
      <c r="D9" s="110"/>
      <c r="E9" s="47"/>
      <c r="F9" s="75"/>
      <c r="G9" s="47"/>
      <c r="H9" s="47"/>
      <c r="I9" s="47"/>
      <c r="J9" s="100"/>
      <c r="K9" s="47"/>
      <c r="L9" s="47"/>
      <c r="M9" s="47"/>
    </row>
    <row r="10" spans="1:13" x14ac:dyDescent="0.25">
      <c r="A10" s="47"/>
      <c r="B10" s="47"/>
      <c r="C10" s="47"/>
      <c r="D10" s="111"/>
      <c r="E10" s="47"/>
      <c r="F10" s="75"/>
      <c r="G10" s="47"/>
      <c r="H10" s="47"/>
      <c r="I10" s="47"/>
      <c r="J10" s="100"/>
      <c r="K10" s="101"/>
      <c r="L10" s="101"/>
      <c r="M10" s="101"/>
    </row>
    <row r="11" spans="1:13" x14ac:dyDescent="0.25">
      <c r="A11" s="47"/>
      <c r="B11" s="47" t="s">
        <v>16</v>
      </c>
      <c r="C11" s="47"/>
      <c r="D11" s="111"/>
      <c r="E11" s="47"/>
      <c r="F11" s="75"/>
      <c r="G11" s="47"/>
      <c r="H11" s="47"/>
      <c r="I11" s="112"/>
      <c r="J11" s="136"/>
      <c r="K11" s="47"/>
      <c r="L11" s="47"/>
      <c r="M11" s="47"/>
    </row>
    <row r="12" spans="1:13" x14ac:dyDescent="0.25">
      <c r="A12" s="47"/>
      <c r="B12" s="47" t="s">
        <v>90</v>
      </c>
      <c r="C12" s="47"/>
      <c r="D12" s="113"/>
      <c r="E12" s="111"/>
      <c r="F12" s="75"/>
      <c r="G12" s="47"/>
      <c r="H12" s="47"/>
      <c r="I12" s="47"/>
      <c r="J12" s="47"/>
      <c r="K12" s="47"/>
      <c r="L12" s="47"/>
      <c r="M12" s="47"/>
    </row>
    <row r="13" spans="1:13" x14ac:dyDescent="0.25">
      <c r="F13" t="s">
        <v>129</v>
      </c>
    </row>
    <row r="15" spans="1:13" x14ac:dyDescent="0.25">
      <c r="B15" t="s">
        <v>125</v>
      </c>
      <c r="F15" t="s">
        <v>134</v>
      </c>
    </row>
  </sheetData>
  <pageMargins left="0.7" right="0.7" top="0.75" bottom="0.75" header="0.3" footer="0.3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1" max="1" width="8.28515625" customWidth="1"/>
    <col min="3" max="3" width="9.7109375" customWidth="1"/>
    <col min="4" max="4" width="8.28515625" customWidth="1"/>
    <col min="5" max="5" width="6.7109375" customWidth="1"/>
    <col min="6" max="6" width="8.28515625" customWidth="1"/>
    <col min="7" max="7" width="7.28515625" customWidth="1"/>
    <col min="8" max="9" width="8.28515625" customWidth="1"/>
    <col min="10" max="10" width="7" customWidth="1"/>
    <col min="11" max="11" width="6" customWidth="1"/>
    <col min="12" max="12" width="7.5703125" customWidth="1"/>
    <col min="13" max="13" width="7.2851562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24.75" x14ac:dyDescent="0.25">
      <c r="A3" s="5"/>
      <c r="B3" s="6" t="s">
        <v>119</v>
      </c>
      <c r="C3" s="10"/>
      <c r="D3" s="6"/>
      <c r="E3" s="10"/>
      <c r="F3" s="6"/>
      <c r="G3" s="10"/>
      <c r="H3" s="6"/>
      <c r="I3" s="10"/>
      <c r="J3" s="6"/>
      <c r="K3" s="10"/>
      <c r="L3" s="131"/>
      <c r="M3" s="10"/>
      <c r="N3" s="10"/>
    </row>
    <row r="4" spans="1:14" x14ac:dyDescent="0.25">
      <c r="A4" s="133" t="s">
        <v>123</v>
      </c>
      <c r="B4" s="12"/>
      <c r="C4" s="12">
        <v>1.03</v>
      </c>
      <c r="D4" s="12"/>
      <c r="E4" s="12"/>
      <c r="F4" s="14"/>
      <c r="G4" s="12"/>
      <c r="H4" s="12"/>
      <c r="I4" s="12"/>
      <c r="J4" s="12"/>
      <c r="K4" s="12"/>
      <c r="L4" s="12"/>
      <c r="M4" s="12"/>
      <c r="N4" s="12">
        <f xml:space="preserve"> C4+E4+I4</f>
        <v>1.03</v>
      </c>
    </row>
    <row r="5" spans="1:14" ht="24.75" x14ac:dyDescent="0.25">
      <c r="A5" s="38"/>
      <c r="B5" s="10"/>
      <c r="C5" s="10"/>
      <c r="D5" s="6" t="s">
        <v>119</v>
      </c>
      <c r="E5" s="10"/>
      <c r="F5" s="31"/>
      <c r="G5" s="10"/>
      <c r="H5" s="31"/>
      <c r="I5" s="10"/>
      <c r="J5" s="10"/>
      <c r="K5" s="10"/>
      <c r="L5" s="10"/>
      <c r="M5" s="10"/>
      <c r="N5" s="10"/>
    </row>
    <row r="6" spans="1:14" x14ac:dyDescent="0.25">
      <c r="A6" s="134" t="s">
        <v>127</v>
      </c>
      <c r="B6" s="12"/>
      <c r="C6" s="12"/>
      <c r="D6" s="12"/>
      <c r="E6" s="12">
        <v>2.79</v>
      </c>
      <c r="F6" s="12"/>
      <c r="G6" s="12"/>
      <c r="H6" s="12"/>
      <c r="I6" s="12"/>
      <c r="J6" s="12"/>
      <c r="K6" s="12"/>
      <c r="L6" s="12"/>
      <c r="M6" s="12"/>
      <c r="N6" s="12">
        <f>C6+E6+G6+I6+K6+M6</f>
        <v>2.79</v>
      </c>
    </row>
    <row r="7" spans="1:14" x14ac:dyDescent="0.25">
      <c r="A7" s="108"/>
      <c r="B7" s="52"/>
      <c r="C7" s="52"/>
      <c r="D7" s="52"/>
      <c r="E7" s="82"/>
      <c r="F7" s="83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135">
        <v>3.82</v>
      </c>
      <c r="B8" s="53" t="s">
        <v>10</v>
      </c>
      <c r="C8" s="81">
        <v>1.03</v>
      </c>
      <c r="D8" s="81"/>
      <c r="E8" s="81">
        <f>SUM(E3:E7)</f>
        <v>2.79</v>
      </c>
      <c r="F8" s="109"/>
      <c r="G8" s="81"/>
      <c r="H8" s="53"/>
      <c r="I8" s="81"/>
      <c r="J8" s="53"/>
      <c r="K8" s="81"/>
      <c r="L8" s="81"/>
      <c r="M8" s="81"/>
      <c r="N8" s="81">
        <f>SUM(N3:N7)</f>
        <v>3.8200000000000003</v>
      </c>
    </row>
    <row r="9" spans="1:14" x14ac:dyDescent="0.25">
      <c r="A9" s="47"/>
      <c r="B9" s="47"/>
      <c r="C9" s="47"/>
      <c r="D9" s="110"/>
      <c r="E9" s="47"/>
      <c r="F9" s="75"/>
      <c r="G9" s="47"/>
      <c r="H9" s="47"/>
      <c r="I9" s="47"/>
      <c r="J9" s="100"/>
      <c r="K9" s="47"/>
      <c r="L9" s="47"/>
      <c r="M9" s="47"/>
      <c r="N9" s="47"/>
    </row>
    <row r="10" spans="1:14" x14ac:dyDescent="0.25">
      <c r="A10" s="47"/>
      <c r="B10" s="47"/>
      <c r="C10" s="47"/>
      <c r="D10" s="111"/>
      <c r="E10" s="47"/>
      <c r="F10" s="75"/>
      <c r="G10" s="47"/>
      <c r="H10" s="47"/>
      <c r="I10" s="47"/>
      <c r="J10" s="100"/>
      <c r="K10" s="101"/>
      <c r="L10" s="101"/>
      <c r="M10" s="101"/>
      <c r="N10" s="47"/>
    </row>
    <row r="11" spans="1:14" x14ac:dyDescent="0.25">
      <c r="A11" s="47"/>
      <c r="B11" s="47" t="s">
        <v>16</v>
      </c>
      <c r="C11" s="47"/>
      <c r="D11" s="111"/>
      <c r="E11" s="47"/>
      <c r="F11" s="75"/>
      <c r="G11" s="47"/>
      <c r="H11" s="47"/>
      <c r="I11" s="112"/>
      <c r="J11" s="136"/>
      <c r="K11" s="47"/>
      <c r="L11" s="47"/>
      <c r="M11" s="47"/>
      <c r="N11" s="47"/>
    </row>
    <row r="12" spans="1:14" x14ac:dyDescent="0.25">
      <c r="A12" s="47"/>
      <c r="B12" s="47" t="s">
        <v>90</v>
      </c>
      <c r="C12" s="47"/>
      <c r="D12" s="113"/>
      <c r="E12" s="111"/>
      <c r="F12" s="75"/>
      <c r="G12" s="47"/>
      <c r="H12" s="47"/>
      <c r="I12" s="47"/>
      <c r="J12" s="47"/>
      <c r="K12" s="47"/>
      <c r="L12" s="47"/>
      <c r="M12" s="47"/>
      <c r="N12" s="47"/>
    </row>
    <row r="13" spans="1:14" x14ac:dyDescent="0.25">
      <c r="F13" t="s">
        <v>126</v>
      </c>
    </row>
    <row r="15" spans="1:14" x14ac:dyDescent="0.25">
      <c r="B15" t="s">
        <v>125</v>
      </c>
    </row>
  </sheetData>
  <pageMargins left="0.7" right="0.7" top="0.75" bottom="0.75" header="0.3" footer="0.3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1" max="1" width="7.28515625" customWidth="1"/>
    <col min="3" max="3" width="8.28515625" customWidth="1"/>
    <col min="5" max="5" width="8.42578125" customWidth="1"/>
    <col min="6" max="6" width="7.42578125" customWidth="1"/>
    <col min="7" max="7" width="9" customWidth="1"/>
    <col min="10" max="10" width="9" customWidth="1"/>
    <col min="11" max="11" width="7.7109375" customWidth="1"/>
    <col min="12" max="12" width="8.5703125" customWidth="1"/>
    <col min="13" max="13" width="7.28515625" customWidth="1"/>
    <col min="14" max="14" width="9.710937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ht="23.25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24.75" x14ac:dyDescent="0.25">
      <c r="A3" s="5"/>
      <c r="B3" s="6" t="s">
        <v>119</v>
      </c>
      <c r="C3" s="10"/>
      <c r="D3" s="6" t="s">
        <v>119</v>
      </c>
      <c r="E3" s="10"/>
      <c r="F3" s="6"/>
      <c r="G3" s="10"/>
      <c r="H3" s="6" t="s">
        <v>119</v>
      </c>
      <c r="I3" s="10"/>
      <c r="J3" s="6"/>
      <c r="K3" s="10"/>
      <c r="L3" s="131"/>
      <c r="M3" s="10"/>
      <c r="N3" s="10"/>
    </row>
    <row r="4" spans="1:14" x14ac:dyDescent="0.25">
      <c r="A4" s="133" t="s">
        <v>122</v>
      </c>
      <c r="B4" s="12"/>
      <c r="C4" s="12">
        <v>1.25</v>
      </c>
      <c r="D4" s="12"/>
      <c r="E4" s="12">
        <v>0.5</v>
      </c>
      <c r="F4" s="14"/>
      <c r="G4" s="12"/>
      <c r="H4" s="12"/>
      <c r="I4" s="12">
        <v>0.5</v>
      </c>
      <c r="J4" s="12"/>
      <c r="K4" s="12"/>
      <c r="L4" s="12"/>
      <c r="M4" s="12"/>
      <c r="N4" s="12">
        <f xml:space="preserve"> C4+E4+I4</f>
        <v>2.25</v>
      </c>
    </row>
    <row r="5" spans="1:14" ht="24.75" x14ac:dyDescent="0.25">
      <c r="A5" s="38"/>
      <c r="B5" s="10"/>
      <c r="C5" s="10"/>
      <c r="D5" s="6" t="s">
        <v>119</v>
      </c>
      <c r="E5" s="10"/>
      <c r="F5" s="31"/>
      <c r="G5" s="10"/>
      <c r="H5" s="31" t="s">
        <v>119</v>
      </c>
      <c r="I5" s="10"/>
      <c r="J5" s="10"/>
      <c r="K5" s="10"/>
      <c r="L5" s="10"/>
      <c r="M5" s="10"/>
      <c r="N5" s="10"/>
    </row>
    <row r="6" spans="1:14" x14ac:dyDescent="0.25">
      <c r="A6" s="134">
        <v>2.58</v>
      </c>
      <c r="B6" s="12"/>
      <c r="C6" s="12"/>
      <c r="D6" s="12"/>
      <c r="E6" s="12">
        <v>1</v>
      </c>
      <c r="F6" s="12"/>
      <c r="G6" s="12"/>
      <c r="H6" s="12"/>
      <c r="I6" s="12">
        <v>1.58</v>
      </c>
      <c r="J6" s="12"/>
      <c r="K6" s="12"/>
      <c r="L6" s="12"/>
      <c r="M6" s="12"/>
      <c r="N6" s="12">
        <f>C6+E6+G6+I6+K6+M6</f>
        <v>2.58</v>
      </c>
    </row>
    <row r="7" spans="1:14" x14ac:dyDescent="0.25">
      <c r="A7" s="108"/>
      <c r="B7" s="52"/>
      <c r="C7" s="52"/>
      <c r="D7" s="52"/>
      <c r="E7" s="82"/>
      <c r="F7" s="83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135">
        <v>4.83</v>
      </c>
      <c r="B8" s="53" t="s">
        <v>10</v>
      </c>
      <c r="C8" s="81">
        <v>1.25</v>
      </c>
      <c r="D8" s="81"/>
      <c r="E8" s="81">
        <f>SUM(E3:E7)</f>
        <v>1.5</v>
      </c>
      <c r="F8" s="109"/>
      <c r="G8" s="81"/>
      <c r="H8" s="53"/>
      <c r="I8" s="81">
        <v>2.08</v>
      </c>
      <c r="J8" s="53"/>
      <c r="K8" s="81"/>
      <c r="L8" s="81"/>
      <c r="M8" s="81"/>
      <c r="N8" s="81">
        <f>SUM(N3:N7)</f>
        <v>4.83</v>
      </c>
    </row>
    <row r="9" spans="1:14" x14ac:dyDescent="0.25">
      <c r="A9" s="47"/>
      <c r="B9" s="47"/>
      <c r="C9" s="47"/>
      <c r="D9" s="110"/>
      <c r="E9" s="47"/>
      <c r="F9" s="75"/>
      <c r="G9" s="47"/>
      <c r="H9" s="47"/>
      <c r="I9" s="47"/>
      <c r="J9" s="100"/>
      <c r="K9" s="47"/>
      <c r="L9" s="47"/>
      <c r="M9" s="47"/>
      <c r="N9" s="47"/>
    </row>
    <row r="10" spans="1:14" x14ac:dyDescent="0.25">
      <c r="A10" s="47"/>
      <c r="B10" s="47"/>
      <c r="C10" s="47"/>
      <c r="D10" s="111"/>
      <c r="E10" s="47"/>
      <c r="F10" s="75"/>
      <c r="G10" s="47"/>
      <c r="H10" s="47"/>
      <c r="I10" s="47"/>
      <c r="J10" s="100"/>
      <c r="K10" s="101"/>
      <c r="L10" s="101"/>
      <c r="M10" s="101"/>
      <c r="N10" s="47"/>
    </row>
    <row r="11" spans="1:14" x14ac:dyDescent="0.25">
      <c r="A11" s="47"/>
      <c r="B11" s="47" t="s">
        <v>16</v>
      </c>
      <c r="C11" s="47"/>
      <c r="D11" s="111"/>
      <c r="E11" s="47"/>
      <c r="F11" s="75"/>
      <c r="G11" s="47"/>
      <c r="H11" s="47"/>
      <c r="I11" s="112"/>
      <c r="J11" s="136"/>
      <c r="K11" s="47"/>
      <c r="L11" s="47"/>
      <c r="M11" s="47"/>
      <c r="N11" s="47"/>
    </row>
    <row r="12" spans="1:14" x14ac:dyDescent="0.25">
      <c r="A12" s="47"/>
      <c r="B12" s="47" t="s">
        <v>90</v>
      </c>
      <c r="C12" s="47"/>
      <c r="D12" s="113"/>
      <c r="E12" s="111"/>
      <c r="F12" s="75"/>
      <c r="G12" s="47"/>
      <c r="H12" s="47"/>
      <c r="I12" s="47"/>
      <c r="J12" s="47"/>
      <c r="K12" s="47"/>
      <c r="L12" s="47"/>
      <c r="M12" s="47"/>
      <c r="N12" s="47"/>
    </row>
    <row r="13" spans="1:14" x14ac:dyDescent="0.25">
      <c r="F13" t="s">
        <v>121</v>
      </c>
    </row>
    <row r="15" spans="1:14" x14ac:dyDescent="0.25">
      <c r="B15" t="s">
        <v>125</v>
      </c>
    </row>
  </sheetData>
  <pageMargins left="0.7" right="0.7" top="0.75" bottom="0.75" header="0.3" footer="0.3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1" max="1" width="8.140625" customWidth="1"/>
    <col min="3" max="3" width="9.7109375" customWidth="1"/>
    <col min="5" max="5" width="8.5703125" customWidth="1"/>
    <col min="8" max="8" width="9.7109375" customWidth="1"/>
    <col min="9" max="9" width="7.5703125" customWidth="1"/>
    <col min="10" max="10" width="8.5703125" customWidth="1"/>
    <col min="11" max="11" width="7" customWidth="1"/>
    <col min="12" max="12" width="8.140625" customWidth="1"/>
    <col min="13" max="13" width="6.7109375" customWidth="1"/>
    <col min="14" max="14" width="8.570312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24.75" x14ac:dyDescent="0.25">
      <c r="A3" s="5"/>
      <c r="B3" s="6"/>
      <c r="C3" s="10"/>
      <c r="D3" s="6" t="s">
        <v>119</v>
      </c>
      <c r="E3" s="10"/>
      <c r="F3" s="6" t="s">
        <v>119</v>
      </c>
      <c r="G3" s="10"/>
      <c r="H3" s="6"/>
      <c r="I3" s="10"/>
      <c r="J3" s="6"/>
      <c r="K3" s="10"/>
      <c r="L3" s="131"/>
      <c r="M3" s="10"/>
      <c r="N3" s="10"/>
    </row>
    <row r="4" spans="1:14" x14ac:dyDescent="0.25">
      <c r="A4" s="133">
        <v>3.28</v>
      </c>
      <c r="B4" s="12"/>
      <c r="C4" s="12"/>
      <c r="D4" s="12"/>
      <c r="E4" s="12">
        <v>1.28</v>
      </c>
      <c r="F4" s="14"/>
      <c r="G4" s="12">
        <v>2</v>
      </c>
      <c r="H4" s="12"/>
      <c r="I4" s="12"/>
      <c r="J4" s="12"/>
      <c r="K4" s="12"/>
      <c r="L4" s="12"/>
      <c r="M4" s="12"/>
      <c r="N4" s="12">
        <f>E4+G4</f>
        <v>3.2800000000000002</v>
      </c>
    </row>
    <row r="5" spans="1:14" ht="24.75" x14ac:dyDescent="0.25">
      <c r="A5" s="38"/>
      <c r="B5" s="10"/>
      <c r="C5" s="10"/>
      <c r="D5" s="6"/>
      <c r="E5" s="10"/>
      <c r="F5" s="6" t="s">
        <v>119</v>
      </c>
      <c r="G5" s="10"/>
      <c r="H5" s="31" t="s">
        <v>119</v>
      </c>
      <c r="I5" s="10"/>
      <c r="J5" s="10"/>
      <c r="K5" s="10"/>
      <c r="L5" s="10"/>
      <c r="M5" s="10"/>
      <c r="N5" s="10"/>
    </row>
    <row r="6" spans="1:14" x14ac:dyDescent="0.25">
      <c r="A6" s="134">
        <v>2.58</v>
      </c>
      <c r="B6" s="12"/>
      <c r="C6" s="12"/>
      <c r="D6" s="12"/>
      <c r="E6" s="12"/>
      <c r="F6" s="12"/>
      <c r="G6" s="12">
        <v>1</v>
      </c>
      <c r="H6" s="12"/>
      <c r="I6" s="12">
        <v>1.58</v>
      </c>
      <c r="J6" s="12"/>
      <c r="K6" s="12"/>
      <c r="L6" s="12"/>
      <c r="M6" s="12"/>
      <c r="N6" s="12">
        <f>C6+E6+G6+I6+K6+M6</f>
        <v>2.58</v>
      </c>
    </row>
    <row r="7" spans="1:14" x14ac:dyDescent="0.25">
      <c r="A7" s="108"/>
      <c r="B7" s="52"/>
      <c r="C7" s="52"/>
      <c r="D7" s="52"/>
      <c r="E7" s="82"/>
      <c r="F7" s="83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135">
        <f>SUM(A3:A7)</f>
        <v>5.8599999999999994</v>
      </c>
      <c r="B8" s="53" t="s">
        <v>10</v>
      </c>
      <c r="C8" s="81"/>
      <c r="D8" s="81"/>
      <c r="E8" s="81">
        <f>SUM(E3:E7)</f>
        <v>1.28</v>
      </c>
      <c r="F8" s="109"/>
      <c r="G8" s="81">
        <f>SUM(G3:G7)</f>
        <v>3</v>
      </c>
      <c r="H8" s="53"/>
      <c r="I8" s="81">
        <v>1.58</v>
      </c>
      <c r="J8" s="53"/>
      <c r="K8" s="81"/>
      <c r="L8" s="81"/>
      <c r="M8" s="81"/>
      <c r="N8" s="81">
        <f>SUM(N3:N7)</f>
        <v>5.86</v>
      </c>
    </row>
    <row r="9" spans="1:14" x14ac:dyDescent="0.25">
      <c r="A9" s="47"/>
      <c r="B9" s="47"/>
      <c r="C9" s="47"/>
      <c r="D9" s="110"/>
      <c r="E9" s="47"/>
      <c r="F9" s="75"/>
      <c r="G9" s="47"/>
      <c r="H9" s="47"/>
      <c r="I9" s="47"/>
      <c r="J9" s="100"/>
      <c r="K9" s="47"/>
      <c r="L9" s="47"/>
      <c r="M9" s="47"/>
      <c r="N9" s="47"/>
    </row>
    <row r="10" spans="1:14" x14ac:dyDescent="0.25">
      <c r="A10" s="47"/>
      <c r="B10" s="47"/>
      <c r="C10" s="47"/>
      <c r="D10" s="111"/>
      <c r="E10" s="47"/>
      <c r="F10" s="75"/>
      <c r="G10" s="47"/>
      <c r="H10" s="47"/>
      <c r="I10" s="47"/>
      <c r="J10" s="100"/>
      <c r="K10" s="101"/>
      <c r="L10" s="101"/>
      <c r="M10" s="101"/>
      <c r="N10" s="47"/>
    </row>
    <row r="11" spans="1:14" x14ac:dyDescent="0.25">
      <c r="A11" s="47"/>
      <c r="B11" s="47" t="s">
        <v>16</v>
      </c>
      <c r="C11" s="47"/>
      <c r="D11" s="111"/>
      <c r="E11" s="47"/>
      <c r="F11" s="75"/>
      <c r="G11" s="47"/>
      <c r="H11" s="47"/>
      <c r="I11" s="112"/>
      <c r="J11" s="136"/>
      <c r="K11" s="47"/>
      <c r="L11" s="47"/>
      <c r="M11" s="47"/>
      <c r="N11" s="47"/>
    </row>
    <row r="12" spans="1:14" x14ac:dyDescent="0.25">
      <c r="A12" s="47"/>
      <c r="B12" s="47" t="s">
        <v>90</v>
      </c>
      <c r="C12" s="47"/>
      <c r="D12" s="113"/>
      <c r="E12" s="111"/>
      <c r="F12" s="75"/>
      <c r="G12" s="47"/>
      <c r="H12" s="47"/>
      <c r="I12" s="47"/>
      <c r="J12" s="47"/>
      <c r="K12" s="47"/>
      <c r="L12" s="47"/>
      <c r="M12" s="47"/>
      <c r="N12" s="47"/>
    </row>
    <row r="13" spans="1:14" x14ac:dyDescent="0.25">
      <c r="F13" t="s">
        <v>120</v>
      </c>
    </row>
    <row r="14" spans="1:14" x14ac:dyDescent="0.25">
      <c r="B14" t="s">
        <v>124</v>
      </c>
    </row>
  </sheetData>
  <pageMargins left="0.7" right="0.7" top="0.75" bottom="0.75" header="0.3" footer="0.3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4" workbookViewId="0">
      <selection activeCell="E25" sqref="E25"/>
    </sheetView>
  </sheetViews>
  <sheetFormatPr baseColWidth="10" defaultRowHeight="15" x14ac:dyDescent="0.25"/>
  <cols>
    <col min="1" max="1" width="7.140625" customWidth="1"/>
    <col min="2" max="2" width="16.140625" customWidth="1"/>
    <col min="3" max="3" width="6.85546875" customWidth="1"/>
    <col min="4" max="4" width="12.85546875" customWidth="1"/>
    <col min="5" max="5" width="8.140625" customWidth="1"/>
    <col min="6" max="6" width="16" customWidth="1"/>
    <col min="7" max="7" width="6.85546875" customWidth="1"/>
    <col min="8" max="8" width="18.28515625" customWidth="1"/>
    <col min="9" max="9" width="7.28515625" customWidth="1"/>
    <col min="10" max="10" width="16.140625" customWidth="1"/>
    <col min="11" max="11" width="6.7109375" customWidth="1"/>
    <col min="12" max="12" width="5.5703125" customWidth="1"/>
    <col min="13" max="13" width="5.140625" customWidth="1"/>
    <col min="14" max="14" width="5.570312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23.25" customHeight="1" x14ac:dyDescent="0.25">
      <c r="A3" s="78"/>
      <c r="B3" s="52"/>
      <c r="C3" s="52"/>
      <c r="D3" s="104" t="s">
        <v>78</v>
      </c>
      <c r="E3" s="52"/>
      <c r="F3" s="83"/>
      <c r="G3" s="52"/>
      <c r="H3" s="52"/>
      <c r="I3" s="52"/>
      <c r="J3" s="104" t="s">
        <v>79</v>
      </c>
      <c r="K3" s="52"/>
      <c r="L3" s="52"/>
      <c r="M3" s="52"/>
      <c r="N3" s="52"/>
    </row>
    <row r="4" spans="1:14" ht="13.5" customHeight="1" x14ac:dyDescent="0.25">
      <c r="A4" s="82"/>
      <c r="B4" s="52"/>
      <c r="C4" s="52"/>
      <c r="D4" s="105" t="s">
        <v>80</v>
      </c>
      <c r="E4" s="52"/>
      <c r="F4" s="132"/>
      <c r="G4" s="52"/>
      <c r="H4" s="52"/>
      <c r="I4" s="52"/>
      <c r="J4" s="105" t="s">
        <v>81</v>
      </c>
      <c r="K4" s="52"/>
      <c r="L4" s="52"/>
      <c r="M4" s="52"/>
      <c r="N4" s="52"/>
    </row>
    <row r="5" spans="1:14" x14ac:dyDescent="0.25">
      <c r="A5" s="53">
        <v>10</v>
      </c>
      <c r="B5" s="54"/>
      <c r="C5" s="54"/>
      <c r="D5" s="106" t="s">
        <v>82</v>
      </c>
      <c r="E5" s="54">
        <v>1.1499999999999999</v>
      </c>
      <c r="F5" s="50"/>
      <c r="G5" s="54"/>
      <c r="H5" s="54"/>
      <c r="I5" s="54"/>
      <c r="J5" s="106" t="s">
        <v>83</v>
      </c>
      <c r="K5" s="54">
        <v>1.1499999999999999</v>
      </c>
      <c r="L5" s="54"/>
      <c r="M5" s="54"/>
      <c r="N5" s="54">
        <f>K5+E5</f>
        <v>2.2999999999999998</v>
      </c>
    </row>
    <row r="6" spans="1:14" ht="18.75" customHeight="1" x14ac:dyDescent="0.25">
      <c r="A6" s="78"/>
      <c r="B6" s="49" t="s">
        <v>84</v>
      </c>
      <c r="C6" s="58"/>
      <c r="D6" s="49"/>
      <c r="E6" s="58"/>
      <c r="F6" s="49" t="s">
        <v>84</v>
      </c>
      <c r="G6" s="58"/>
      <c r="H6" s="49"/>
      <c r="I6" s="58"/>
      <c r="J6" s="49" t="s">
        <v>84</v>
      </c>
      <c r="K6" s="58"/>
      <c r="L6" s="49"/>
      <c r="M6" s="58"/>
      <c r="N6" s="58"/>
    </row>
    <row r="7" spans="1:14" ht="23.25" x14ac:dyDescent="0.25">
      <c r="A7" s="53">
        <v>14.81</v>
      </c>
      <c r="B7" s="50" t="s">
        <v>85</v>
      </c>
      <c r="C7" s="54">
        <v>0.33</v>
      </c>
      <c r="D7" s="54"/>
      <c r="E7" s="107"/>
      <c r="F7" s="50" t="s">
        <v>85</v>
      </c>
      <c r="G7" s="54">
        <v>0.33</v>
      </c>
      <c r="H7" s="50"/>
      <c r="I7" s="54"/>
      <c r="J7" s="50" t="s">
        <v>86</v>
      </c>
      <c r="K7" s="54">
        <v>2.76</v>
      </c>
      <c r="L7" s="54"/>
      <c r="M7" s="54"/>
      <c r="N7" s="54">
        <f>C7+E7+G7+I7+K7+M7</f>
        <v>3.42</v>
      </c>
    </row>
    <row r="8" spans="1:14" x14ac:dyDescent="0.25">
      <c r="A8" s="78"/>
      <c r="B8" s="49" t="s">
        <v>87</v>
      </c>
      <c r="C8" s="58"/>
      <c r="D8" s="49"/>
      <c r="E8" s="58"/>
      <c r="F8" s="49" t="s">
        <v>87</v>
      </c>
      <c r="G8" s="58"/>
      <c r="H8" s="49"/>
      <c r="I8" s="58"/>
      <c r="J8" s="49" t="s">
        <v>87</v>
      </c>
      <c r="K8" s="58"/>
      <c r="L8" s="49"/>
      <c r="M8" s="58"/>
      <c r="N8" s="58"/>
    </row>
    <row r="9" spans="1:14" ht="22.5" x14ac:dyDescent="0.25">
      <c r="A9" s="53">
        <v>12.42</v>
      </c>
      <c r="B9" s="50" t="s">
        <v>56</v>
      </c>
      <c r="C9" s="54">
        <v>2.06</v>
      </c>
      <c r="D9" s="50"/>
      <c r="E9" s="107"/>
      <c r="F9" s="50" t="s">
        <v>65</v>
      </c>
      <c r="G9" s="107">
        <v>0.4</v>
      </c>
      <c r="H9" s="50"/>
      <c r="I9" s="107"/>
      <c r="J9" s="89" t="s">
        <v>88</v>
      </c>
      <c r="K9" s="107">
        <v>0.4</v>
      </c>
      <c r="L9" s="50"/>
      <c r="M9" s="107"/>
      <c r="N9" s="54">
        <f>C9+E9+G9+I9+K9+M9</f>
        <v>2.86</v>
      </c>
    </row>
    <row r="10" spans="1:14" x14ac:dyDescent="0.25">
      <c r="A10" s="78"/>
      <c r="B10" s="51"/>
      <c r="C10" s="58"/>
      <c r="D10" s="60"/>
      <c r="E10" s="58"/>
      <c r="F10" s="55"/>
      <c r="G10" s="58"/>
      <c r="H10" s="60" t="s">
        <v>48</v>
      </c>
      <c r="I10" s="58"/>
      <c r="J10" s="60"/>
      <c r="K10" s="58"/>
      <c r="L10" s="114"/>
      <c r="M10" s="58"/>
      <c r="N10" s="10"/>
    </row>
    <row r="11" spans="1:14" x14ac:dyDescent="0.25">
      <c r="A11" s="53">
        <v>5</v>
      </c>
      <c r="B11" s="50"/>
      <c r="C11" s="54"/>
      <c r="D11" s="81"/>
      <c r="E11" s="54"/>
      <c r="F11" s="80"/>
      <c r="G11" s="54"/>
      <c r="H11" s="81" t="s">
        <v>13</v>
      </c>
      <c r="I11" s="54">
        <v>1.1499999999999999</v>
      </c>
      <c r="J11" s="81"/>
      <c r="K11" s="54"/>
      <c r="L11" s="54"/>
      <c r="M11" s="54"/>
      <c r="N11" s="12">
        <f>C11+E11+G11+I11+K11</f>
        <v>1.1499999999999999</v>
      </c>
    </row>
    <row r="12" spans="1:14" x14ac:dyDescent="0.25">
      <c r="A12" s="78"/>
      <c r="B12" s="114"/>
      <c r="C12" s="58"/>
      <c r="D12" s="60" t="s">
        <v>52</v>
      </c>
      <c r="E12" s="51"/>
      <c r="F12" s="60"/>
      <c r="G12" s="58"/>
      <c r="H12" s="60"/>
      <c r="I12" s="58"/>
      <c r="J12" s="114"/>
      <c r="K12" s="58"/>
      <c r="L12" s="35"/>
      <c r="M12" s="58"/>
      <c r="N12" s="10"/>
    </row>
    <row r="13" spans="1:14" x14ac:dyDescent="0.25">
      <c r="A13" s="53">
        <v>5</v>
      </c>
      <c r="B13" s="80"/>
      <c r="C13" s="54"/>
      <c r="D13" s="81" t="s">
        <v>13</v>
      </c>
      <c r="E13" s="54">
        <v>1.1499999999999999</v>
      </c>
      <c r="F13" s="86"/>
      <c r="G13" s="54"/>
      <c r="H13" s="54"/>
      <c r="I13" s="54"/>
      <c r="J13" s="86"/>
      <c r="K13" s="54"/>
      <c r="L13" s="12"/>
      <c r="M13" s="54"/>
      <c r="N13" s="12">
        <f>E13+G13+I13+K13+M13</f>
        <v>1.1499999999999999</v>
      </c>
    </row>
    <row r="14" spans="1:14" ht="21" customHeight="1" x14ac:dyDescent="0.25">
      <c r="A14" s="38"/>
      <c r="B14" s="10"/>
      <c r="C14" s="10"/>
      <c r="D14" s="10"/>
      <c r="E14" s="10"/>
      <c r="F14" s="31"/>
      <c r="G14" s="10"/>
      <c r="H14" s="59" t="s">
        <v>114</v>
      </c>
      <c r="I14" s="10"/>
      <c r="J14" s="10"/>
      <c r="K14" s="10"/>
      <c r="L14" s="10"/>
      <c r="M14" s="10"/>
      <c r="N14" s="10"/>
    </row>
    <row r="15" spans="1:14" ht="18" customHeight="1" x14ac:dyDescent="0.25">
      <c r="A15" s="41">
        <v>1.5</v>
      </c>
      <c r="B15" s="12"/>
      <c r="C15" s="12"/>
      <c r="D15" s="12"/>
      <c r="E15" s="12"/>
      <c r="F15" s="14"/>
      <c r="G15" s="12"/>
      <c r="H15" s="12" t="s">
        <v>116</v>
      </c>
      <c r="I15" s="12">
        <v>0.35</v>
      </c>
      <c r="J15" s="12"/>
      <c r="K15" s="12"/>
      <c r="L15" s="12"/>
      <c r="M15" s="12"/>
      <c r="N15" s="12">
        <f>C15+E15+G15+I15+K15+M15</f>
        <v>0.35</v>
      </c>
    </row>
    <row r="16" spans="1:14" ht="18" customHeight="1" x14ac:dyDescent="0.25">
      <c r="A16" s="108"/>
      <c r="B16" s="52"/>
      <c r="C16" s="52"/>
      <c r="D16" s="52"/>
      <c r="E16" s="82"/>
      <c r="F16" s="83"/>
      <c r="G16" s="52"/>
      <c r="H16" s="52"/>
      <c r="I16" s="52"/>
      <c r="J16" s="52"/>
      <c r="K16" s="52"/>
      <c r="L16" s="52"/>
      <c r="M16" s="52"/>
      <c r="N16" s="52"/>
    </row>
    <row r="17" spans="1:14" ht="18" customHeight="1" x14ac:dyDescent="0.25">
      <c r="A17" s="81">
        <f>SUM(A3:A16)</f>
        <v>48.730000000000004</v>
      </c>
      <c r="B17" s="53" t="s">
        <v>10</v>
      </c>
      <c r="C17" s="81">
        <f>SUM(C3:C16)</f>
        <v>2.39</v>
      </c>
      <c r="D17" s="81"/>
      <c r="E17" s="81">
        <f>SUM(E3:E16)</f>
        <v>2.2999999999999998</v>
      </c>
      <c r="F17" s="109"/>
      <c r="G17" s="81">
        <f>SUM(G3:G16)</f>
        <v>0.73</v>
      </c>
      <c r="H17" s="53"/>
      <c r="I17" s="81">
        <f>SUM(I3:I16)</f>
        <v>1.5</v>
      </c>
      <c r="J17" s="53"/>
      <c r="K17" s="81">
        <f>SUM(K3:K16)</f>
        <v>4.3099999999999996</v>
      </c>
      <c r="L17" s="81"/>
      <c r="M17" s="81">
        <f>SUM(M3:M16)</f>
        <v>0</v>
      </c>
      <c r="N17" s="81">
        <f>SUM(N3:N16)</f>
        <v>11.23</v>
      </c>
    </row>
    <row r="18" spans="1:14" x14ac:dyDescent="0.25">
      <c r="A18" s="47"/>
      <c r="B18" s="47"/>
      <c r="C18" s="47"/>
      <c r="D18" s="110"/>
      <c r="E18" s="47"/>
      <c r="F18" s="75"/>
      <c r="G18" s="47"/>
      <c r="H18" s="47"/>
      <c r="I18" s="47"/>
      <c r="J18" s="100"/>
      <c r="K18" s="47"/>
      <c r="L18" s="47"/>
      <c r="M18" s="47"/>
      <c r="N18" s="47"/>
    </row>
    <row r="19" spans="1:14" x14ac:dyDescent="0.25">
      <c r="A19" s="47"/>
      <c r="B19" s="47"/>
      <c r="C19" s="47"/>
      <c r="D19" s="111"/>
      <c r="E19" s="47"/>
      <c r="F19" s="75"/>
      <c r="G19" s="47"/>
      <c r="H19" s="47" t="s">
        <v>15</v>
      </c>
      <c r="I19" s="47"/>
      <c r="J19" s="100"/>
      <c r="K19" s="101">
        <f>N17*4.33</f>
        <v>48.625900000000001</v>
      </c>
      <c r="L19" s="101"/>
      <c r="M19" s="101"/>
      <c r="N19" s="47"/>
    </row>
    <row r="20" spans="1:14" x14ac:dyDescent="0.25">
      <c r="A20" s="47"/>
      <c r="B20" s="47" t="s">
        <v>16</v>
      </c>
      <c r="C20" s="47"/>
      <c r="D20" s="111"/>
      <c r="E20" s="47" t="s">
        <v>141</v>
      </c>
      <c r="F20" s="75"/>
      <c r="G20" s="47"/>
      <c r="H20" s="47"/>
      <c r="I20" s="112"/>
      <c r="J20" s="81"/>
      <c r="K20" s="47"/>
      <c r="L20" s="47"/>
      <c r="M20" s="47"/>
      <c r="N20" s="47"/>
    </row>
    <row r="21" spans="1:14" x14ac:dyDescent="0.25">
      <c r="A21" s="47"/>
      <c r="B21" s="47" t="s">
        <v>90</v>
      </c>
      <c r="C21" s="47"/>
      <c r="D21" s="113"/>
      <c r="E21" s="111"/>
      <c r="F21" s="75"/>
      <c r="G21" s="47"/>
      <c r="H21" s="47"/>
      <c r="I21" s="47"/>
      <c r="J21" s="47"/>
      <c r="K21" s="47"/>
      <c r="L21" s="47"/>
      <c r="M21" s="47"/>
      <c r="N21" s="47"/>
    </row>
    <row r="22" spans="1:14" x14ac:dyDescent="0.25">
      <c r="F22" t="s">
        <v>142</v>
      </c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18"/>
    </sheetView>
  </sheetViews>
  <sheetFormatPr baseColWidth="10" defaultRowHeight="15" x14ac:dyDescent="0.25"/>
  <cols>
    <col min="1" max="1" width="6" customWidth="1"/>
    <col min="3" max="3" width="7.42578125" customWidth="1"/>
    <col min="5" max="5" width="8" customWidth="1"/>
    <col min="7" max="7" width="7.140625" customWidth="1"/>
    <col min="9" max="9" width="7" customWidth="1"/>
    <col min="11" max="11" width="6.7109375" customWidth="1"/>
    <col min="12" max="12" width="6.28515625" customWidth="1"/>
    <col min="13" max="13" width="6.5703125" customWidth="1"/>
    <col min="14" max="14" width="7.4257812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34.5" x14ac:dyDescent="0.25">
      <c r="A3" s="198"/>
      <c r="B3" s="104" t="s">
        <v>165</v>
      </c>
      <c r="C3" s="124"/>
      <c r="D3" s="104"/>
      <c r="E3" s="199"/>
      <c r="F3" s="83"/>
      <c r="G3" s="124"/>
      <c r="H3" s="104" t="s">
        <v>166</v>
      </c>
      <c r="I3" s="199"/>
      <c r="J3" s="104"/>
      <c r="K3" s="124"/>
      <c r="L3" s="52"/>
      <c r="M3" s="199"/>
      <c r="N3" s="124"/>
    </row>
    <row r="4" spans="1:14" x14ac:dyDescent="0.25">
      <c r="A4" s="199">
        <v>5</v>
      </c>
      <c r="B4" s="105" t="s">
        <v>13</v>
      </c>
      <c r="C4" s="124">
        <v>0.9</v>
      </c>
      <c r="D4" s="105"/>
      <c r="E4" s="199"/>
      <c r="F4" s="132"/>
      <c r="G4" s="124"/>
      <c r="H4" s="105" t="s">
        <v>12</v>
      </c>
      <c r="I4" s="199">
        <v>0.25</v>
      </c>
      <c r="J4" s="105"/>
      <c r="K4" s="124"/>
      <c r="L4" s="52"/>
      <c r="M4" s="199"/>
      <c r="N4" s="124">
        <f>C4+E4+G4+I4+K4</f>
        <v>1.1499999999999999</v>
      </c>
    </row>
    <row r="5" spans="1:14" ht="23.25" x14ac:dyDescent="0.25">
      <c r="A5" s="198"/>
      <c r="B5" s="60" t="s">
        <v>84</v>
      </c>
      <c r="C5" s="216"/>
      <c r="D5" s="60"/>
      <c r="E5" s="198"/>
      <c r="F5" s="60" t="s">
        <v>84</v>
      </c>
      <c r="G5" s="216"/>
      <c r="H5" s="60"/>
      <c r="I5" s="198"/>
      <c r="J5" s="60" t="s">
        <v>84</v>
      </c>
      <c r="K5" s="216"/>
      <c r="L5" s="60"/>
      <c r="M5" s="198"/>
      <c r="N5" s="216"/>
    </row>
    <row r="6" spans="1:14" ht="23.25" x14ac:dyDescent="0.25">
      <c r="A6" s="200">
        <v>14.81</v>
      </c>
      <c r="B6" s="50" t="s">
        <v>85</v>
      </c>
      <c r="C6" s="121">
        <v>0.33</v>
      </c>
      <c r="D6" s="54"/>
      <c r="E6" s="204"/>
      <c r="F6" s="50" t="s">
        <v>85</v>
      </c>
      <c r="G6" s="121">
        <v>0.33</v>
      </c>
      <c r="H6" s="50"/>
      <c r="I6" s="200"/>
      <c r="J6" s="50" t="s">
        <v>86</v>
      </c>
      <c r="K6" s="121">
        <v>2.76</v>
      </c>
      <c r="L6" s="54"/>
      <c r="M6" s="200"/>
      <c r="N6" s="121">
        <f>C6+E6+G6+I6+K6+M6</f>
        <v>3.42</v>
      </c>
    </row>
    <row r="7" spans="1:14" x14ac:dyDescent="0.25">
      <c r="A7" s="78"/>
      <c r="B7" s="49" t="s">
        <v>87</v>
      </c>
      <c r="C7" s="216"/>
      <c r="D7" s="49"/>
      <c r="E7" s="58"/>
      <c r="F7" s="49" t="s">
        <v>87</v>
      </c>
      <c r="G7" s="216"/>
      <c r="H7" s="49"/>
      <c r="I7" s="58"/>
      <c r="J7" s="49" t="s">
        <v>87</v>
      </c>
      <c r="K7" s="216"/>
      <c r="L7" s="49"/>
      <c r="M7" s="58"/>
      <c r="N7" s="216"/>
    </row>
    <row r="8" spans="1:14" ht="45" x14ac:dyDescent="0.25">
      <c r="A8" s="53">
        <v>12.42</v>
      </c>
      <c r="B8" s="50" t="s">
        <v>56</v>
      </c>
      <c r="C8" s="121">
        <v>2.06</v>
      </c>
      <c r="D8" s="50"/>
      <c r="E8" s="107"/>
      <c r="F8" s="50" t="s">
        <v>65</v>
      </c>
      <c r="G8" s="218">
        <v>0.4</v>
      </c>
      <c r="H8" s="50"/>
      <c r="I8" s="107"/>
      <c r="J8" s="89" t="s">
        <v>88</v>
      </c>
      <c r="K8" s="218">
        <v>0.4</v>
      </c>
      <c r="L8" s="50"/>
      <c r="M8" s="107"/>
      <c r="N8" s="121">
        <f>C8+E8+G8+I8+K8+M8</f>
        <v>2.86</v>
      </c>
    </row>
    <row r="9" spans="1:14" x14ac:dyDescent="0.25">
      <c r="A9" s="67"/>
      <c r="B9" s="6" t="s">
        <v>106</v>
      </c>
      <c r="C9" s="32"/>
      <c r="D9" s="6" t="s">
        <v>106</v>
      </c>
      <c r="E9" s="67"/>
      <c r="F9" s="6" t="s">
        <v>106</v>
      </c>
      <c r="G9" s="32"/>
      <c r="H9" s="6" t="s">
        <v>106</v>
      </c>
      <c r="I9" s="67"/>
      <c r="J9" s="6" t="s">
        <v>106</v>
      </c>
      <c r="K9" s="32"/>
      <c r="L9" s="131"/>
      <c r="M9" s="67"/>
      <c r="N9" s="32"/>
    </row>
    <row r="10" spans="1:14" x14ac:dyDescent="0.25">
      <c r="A10" s="68">
        <v>45</v>
      </c>
      <c r="B10" s="12"/>
      <c r="C10" s="13">
        <v>2.08</v>
      </c>
      <c r="D10" s="12"/>
      <c r="E10" s="68">
        <v>2.0699999999999998</v>
      </c>
      <c r="F10" s="14"/>
      <c r="G10" s="13">
        <v>2.08</v>
      </c>
      <c r="H10" s="12"/>
      <c r="I10" s="68">
        <v>2.0699999999999998</v>
      </c>
      <c r="J10" s="12"/>
      <c r="K10" s="13">
        <v>2.08</v>
      </c>
      <c r="L10" s="12"/>
      <c r="M10" s="68"/>
      <c r="N10" s="13">
        <f>C10+E10+G10+I10+K10+M10</f>
        <v>10.38</v>
      </c>
    </row>
    <row r="11" spans="1:14" x14ac:dyDescent="0.25">
      <c r="A11" s="201"/>
      <c r="B11" s="10" t="s">
        <v>106</v>
      </c>
      <c r="C11" s="32"/>
      <c r="D11" s="10" t="s">
        <v>106</v>
      </c>
      <c r="E11" s="67"/>
      <c r="F11" s="10" t="s">
        <v>106</v>
      </c>
      <c r="G11" s="32"/>
      <c r="H11" s="10" t="s">
        <v>106</v>
      </c>
      <c r="I11" s="67"/>
      <c r="J11" s="10" t="s">
        <v>106</v>
      </c>
      <c r="K11" s="32"/>
      <c r="L11" s="10"/>
      <c r="M11" s="67"/>
      <c r="N11" s="32"/>
    </row>
    <row r="12" spans="1:14" x14ac:dyDescent="0.25">
      <c r="A12" s="202">
        <v>22</v>
      </c>
      <c r="B12" s="12" t="s">
        <v>117</v>
      </c>
      <c r="C12" s="13">
        <v>1.01</v>
      </c>
      <c r="D12" s="12" t="s">
        <v>117</v>
      </c>
      <c r="E12" s="68">
        <v>1.02</v>
      </c>
      <c r="F12" s="12" t="s">
        <v>117</v>
      </c>
      <c r="G12" s="13">
        <v>1.02</v>
      </c>
      <c r="H12" s="12" t="s">
        <v>117</v>
      </c>
      <c r="I12" s="68">
        <v>1.02</v>
      </c>
      <c r="J12" s="12" t="s">
        <v>117</v>
      </c>
      <c r="K12" s="13">
        <v>1.02</v>
      </c>
      <c r="L12" s="12"/>
      <c r="M12" s="68"/>
      <c r="N12" s="13">
        <f>C12+E12+G12+I12+K12+M12</f>
        <v>5.09</v>
      </c>
    </row>
    <row r="13" spans="1:14" x14ac:dyDescent="0.25">
      <c r="A13" s="203"/>
      <c r="B13" s="52"/>
      <c r="C13" s="124"/>
      <c r="D13" s="52"/>
      <c r="E13" s="199"/>
      <c r="F13" s="83"/>
      <c r="G13" s="124"/>
      <c r="H13" s="52"/>
      <c r="I13" s="199"/>
      <c r="J13" s="52"/>
      <c r="K13" s="124"/>
      <c r="L13" s="52"/>
      <c r="M13" s="199"/>
      <c r="N13" s="124"/>
    </row>
    <row r="14" spans="1:14" x14ac:dyDescent="0.25">
      <c r="A14" s="135">
        <f>SUM(A3:A13)</f>
        <v>99.23</v>
      </c>
      <c r="B14" s="53" t="s">
        <v>10</v>
      </c>
      <c r="C14" s="217">
        <f>SUM(C3:C13)</f>
        <v>6.38</v>
      </c>
      <c r="D14" s="81"/>
      <c r="E14" s="135">
        <f>SUM(E3:E13)</f>
        <v>3.09</v>
      </c>
      <c r="F14" s="109"/>
      <c r="G14" s="217">
        <f>SUM(G3:G13)</f>
        <v>3.83</v>
      </c>
      <c r="H14" s="53"/>
      <c r="I14" s="135">
        <f>SUM(I3:I13)</f>
        <v>3.34</v>
      </c>
      <c r="J14" s="53"/>
      <c r="K14" s="217">
        <f>SUM(K3:K13)</f>
        <v>6.26</v>
      </c>
      <c r="L14" s="81"/>
      <c r="M14" s="135">
        <f>SUM(M3:M13)</f>
        <v>0</v>
      </c>
      <c r="N14" s="217">
        <f>SUM(N3:N13)</f>
        <v>22.900000000000002</v>
      </c>
    </row>
    <row r="15" spans="1:14" x14ac:dyDescent="0.25">
      <c r="A15" s="47"/>
      <c r="B15" s="47"/>
      <c r="C15" s="47"/>
      <c r="D15" s="110"/>
      <c r="E15" s="47"/>
      <c r="F15" s="75"/>
      <c r="G15" s="47"/>
      <c r="H15" s="47"/>
      <c r="I15" s="47"/>
      <c r="J15" s="100"/>
      <c r="K15" s="47"/>
      <c r="L15" s="47"/>
      <c r="M15" s="47"/>
      <c r="N15" s="47"/>
    </row>
    <row r="16" spans="1:14" x14ac:dyDescent="0.25">
      <c r="A16" s="47"/>
      <c r="B16" s="47"/>
      <c r="C16" s="47"/>
      <c r="D16" s="111"/>
      <c r="E16" s="47"/>
      <c r="F16" s="75"/>
      <c r="G16" s="47"/>
      <c r="H16" s="47" t="s">
        <v>15</v>
      </c>
      <c r="I16" s="47"/>
      <c r="J16" s="100"/>
      <c r="K16" s="101">
        <f>N14*4.33</f>
        <v>99.157000000000011</v>
      </c>
      <c r="L16" s="101"/>
      <c r="M16" s="101"/>
      <c r="N16" s="47"/>
    </row>
    <row r="17" spans="1:14" x14ac:dyDescent="0.25">
      <c r="A17" s="47"/>
      <c r="B17" s="47" t="s">
        <v>16</v>
      </c>
      <c r="C17" s="47"/>
      <c r="D17" s="111"/>
      <c r="E17" s="129"/>
      <c r="F17" s="128">
        <v>44835</v>
      </c>
      <c r="G17" s="47"/>
      <c r="H17" s="47"/>
      <c r="I17" s="112"/>
      <c r="J17" s="136"/>
      <c r="K17" s="47"/>
      <c r="L17" s="47"/>
      <c r="M17" s="47"/>
      <c r="N17" s="47"/>
    </row>
    <row r="18" spans="1:14" x14ac:dyDescent="0.25">
      <c r="A18" s="47"/>
      <c r="B18" s="47" t="s">
        <v>90</v>
      </c>
      <c r="C18" s="47"/>
      <c r="D18" s="113"/>
      <c r="E18" s="111"/>
      <c r="F18" s="75"/>
      <c r="G18" s="47"/>
      <c r="H18" s="47"/>
      <c r="I18" s="47"/>
      <c r="J18" s="47"/>
      <c r="K18" s="47"/>
      <c r="L18" s="47"/>
      <c r="M18" s="47"/>
      <c r="N18" s="47"/>
    </row>
    <row r="20" spans="1:14" x14ac:dyDescent="0.25">
      <c r="I20" t="s">
        <v>204</v>
      </c>
    </row>
  </sheetData>
  <pageMargins left="0.7" right="0.7" top="0.75" bottom="0.75" header="0.3" footer="0.3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6"/>
    </sheetView>
  </sheetViews>
  <sheetFormatPr baseColWidth="10" defaultRowHeight="15" x14ac:dyDescent="0.25"/>
  <cols>
    <col min="1" max="1" width="8.42578125" customWidth="1"/>
    <col min="2" max="2" width="15.85546875" customWidth="1"/>
    <col min="3" max="3" width="7.140625" customWidth="1"/>
    <col min="4" max="4" width="15" customWidth="1"/>
    <col min="5" max="5" width="5.7109375" customWidth="1"/>
    <col min="6" max="6" width="16.7109375" customWidth="1"/>
    <col min="7" max="7" width="8.42578125" customWidth="1"/>
    <col min="8" max="8" width="15.85546875" customWidth="1"/>
    <col min="9" max="9" width="7.42578125" customWidth="1"/>
    <col min="10" max="10" width="16.28515625" customWidth="1"/>
    <col min="11" max="11" width="7.140625" customWidth="1"/>
    <col min="12" max="12" width="6.42578125" customWidth="1"/>
    <col min="13" max="13" width="5.7109375" customWidth="1"/>
    <col min="14" max="14" width="6.710937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23.25" customHeight="1" x14ac:dyDescent="0.25">
      <c r="A3" s="78"/>
      <c r="B3" s="52"/>
      <c r="C3" s="52"/>
      <c r="D3" s="104" t="s">
        <v>78</v>
      </c>
      <c r="E3" s="52"/>
      <c r="F3" s="83"/>
      <c r="G3" s="52"/>
      <c r="H3" s="52"/>
      <c r="I3" s="52"/>
      <c r="J3" s="104" t="s">
        <v>79</v>
      </c>
      <c r="K3" s="52"/>
      <c r="L3" s="52"/>
      <c r="M3" s="52"/>
      <c r="N3" s="52"/>
    </row>
    <row r="4" spans="1:14" x14ac:dyDescent="0.25">
      <c r="A4" s="82"/>
      <c r="B4" s="52"/>
      <c r="C4" s="52"/>
      <c r="D4" s="105" t="s">
        <v>80</v>
      </c>
      <c r="E4" s="52"/>
      <c r="F4" s="132"/>
      <c r="G4" s="52"/>
      <c r="H4" s="52"/>
      <c r="I4" s="52"/>
      <c r="J4" s="105" t="s">
        <v>81</v>
      </c>
      <c r="K4" s="52"/>
      <c r="L4" s="52"/>
      <c r="M4" s="52"/>
      <c r="N4" s="52"/>
    </row>
    <row r="5" spans="1:14" x14ac:dyDescent="0.25">
      <c r="A5" s="53">
        <v>10</v>
      </c>
      <c r="B5" s="54"/>
      <c r="C5" s="54"/>
      <c r="D5" s="106" t="s">
        <v>82</v>
      </c>
      <c r="E5" s="54">
        <v>1.1499999999999999</v>
      </c>
      <c r="F5" s="50"/>
      <c r="G5" s="54"/>
      <c r="H5" s="54"/>
      <c r="I5" s="54"/>
      <c r="J5" s="106" t="s">
        <v>83</v>
      </c>
      <c r="K5" s="54">
        <v>1.1499999999999999</v>
      </c>
      <c r="L5" s="54"/>
      <c r="M5" s="54"/>
      <c r="N5" s="54">
        <f>K5+E5</f>
        <v>2.2999999999999998</v>
      </c>
    </row>
    <row r="6" spans="1:14" ht="23.25" x14ac:dyDescent="0.25">
      <c r="A6" s="78"/>
      <c r="B6" s="49" t="s">
        <v>84</v>
      </c>
      <c r="C6" s="58"/>
      <c r="D6" s="49"/>
      <c r="E6" s="58"/>
      <c r="F6" s="49" t="s">
        <v>84</v>
      </c>
      <c r="G6" s="58"/>
      <c r="H6" s="49"/>
      <c r="I6" s="58"/>
      <c r="J6" s="49" t="s">
        <v>84</v>
      </c>
      <c r="K6" s="58"/>
      <c r="L6" s="49"/>
      <c r="M6" s="58"/>
      <c r="N6" s="58"/>
    </row>
    <row r="7" spans="1:14" ht="23.25" x14ac:dyDescent="0.25">
      <c r="A7" s="53">
        <v>14.81</v>
      </c>
      <c r="B7" s="50" t="s">
        <v>85</v>
      </c>
      <c r="C7" s="54">
        <v>0.33</v>
      </c>
      <c r="D7" s="54"/>
      <c r="E7" s="107"/>
      <c r="F7" s="50" t="s">
        <v>85</v>
      </c>
      <c r="G7" s="54">
        <v>0.33</v>
      </c>
      <c r="H7" s="50"/>
      <c r="I7" s="54"/>
      <c r="J7" s="50" t="s">
        <v>86</v>
      </c>
      <c r="K7" s="54">
        <v>2.76</v>
      </c>
      <c r="L7" s="54"/>
      <c r="M7" s="54"/>
      <c r="N7" s="54">
        <f>C7+E7+G7+I7+K7+M7</f>
        <v>3.42</v>
      </c>
    </row>
    <row r="8" spans="1:14" x14ac:dyDescent="0.25">
      <c r="A8" s="78"/>
      <c r="B8" s="49" t="s">
        <v>87</v>
      </c>
      <c r="C8" s="58"/>
      <c r="D8" s="49"/>
      <c r="E8" s="58"/>
      <c r="F8" s="49" t="s">
        <v>87</v>
      </c>
      <c r="G8" s="58"/>
      <c r="H8" s="49"/>
      <c r="I8" s="58"/>
      <c r="J8" s="49" t="s">
        <v>87</v>
      </c>
      <c r="K8" s="58"/>
      <c r="L8" s="49"/>
      <c r="M8" s="58"/>
      <c r="N8" s="58"/>
    </row>
    <row r="9" spans="1:14" ht="28.5" customHeight="1" x14ac:dyDescent="0.25">
      <c r="A9" s="53">
        <v>12.42</v>
      </c>
      <c r="B9" s="50" t="s">
        <v>56</v>
      </c>
      <c r="C9" s="54">
        <v>2.06</v>
      </c>
      <c r="D9" s="50"/>
      <c r="E9" s="107"/>
      <c r="F9" s="50" t="s">
        <v>65</v>
      </c>
      <c r="G9" s="107">
        <v>0.4</v>
      </c>
      <c r="H9" s="50"/>
      <c r="I9" s="107"/>
      <c r="J9" s="89" t="s">
        <v>88</v>
      </c>
      <c r="K9" s="107">
        <v>0.4</v>
      </c>
      <c r="L9" s="50"/>
      <c r="M9" s="107"/>
      <c r="N9" s="54">
        <f>C9+E9+G9+I9+K9+M9</f>
        <v>2.86</v>
      </c>
    </row>
    <row r="10" spans="1:14" x14ac:dyDescent="0.25">
      <c r="A10" s="78"/>
      <c r="B10" s="51"/>
      <c r="C10" s="58"/>
      <c r="D10" s="60"/>
      <c r="E10" s="58"/>
      <c r="F10" s="55"/>
      <c r="G10" s="58"/>
      <c r="H10" s="60" t="s">
        <v>48</v>
      </c>
      <c r="I10" s="58"/>
      <c r="J10" s="60"/>
      <c r="K10" s="58"/>
      <c r="L10" s="114"/>
      <c r="M10" s="58"/>
      <c r="N10" s="10"/>
    </row>
    <row r="11" spans="1:14" x14ac:dyDescent="0.25">
      <c r="A11" s="53">
        <v>5</v>
      </c>
      <c r="B11" s="50"/>
      <c r="C11" s="54"/>
      <c r="D11" s="81"/>
      <c r="E11" s="54"/>
      <c r="F11" s="80"/>
      <c r="G11" s="54"/>
      <c r="H11" s="81" t="s">
        <v>13</v>
      </c>
      <c r="I11" s="54">
        <v>1.1499999999999999</v>
      </c>
      <c r="J11" s="81"/>
      <c r="K11" s="54"/>
      <c r="L11" s="54"/>
      <c r="M11" s="54"/>
      <c r="N11" s="12">
        <f>C11+E11+G11+I11+K11</f>
        <v>1.1499999999999999</v>
      </c>
    </row>
    <row r="12" spans="1:14" x14ac:dyDescent="0.25">
      <c r="A12" s="78"/>
      <c r="B12" s="114"/>
      <c r="C12" s="58"/>
      <c r="D12" s="60" t="s">
        <v>52</v>
      </c>
      <c r="E12" s="51"/>
      <c r="F12" s="60"/>
      <c r="G12" s="58"/>
      <c r="H12" s="60"/>
      <c r="I12" s="58"/>
      <c r="J12" s="114"/>
      <c r="K12" s="58"/>
      <c r="L12" s="35"/>
      <c r="M12" s="58"/>
      <c r="N12" s="10"/>
    </row>
    <row r="13" spans="1:14" x14ac:dyDescent="0.25">
      <c r="A13" s="53">
        <v>5</v>
      </c>
      <c r="B13" s="80"/>
      <c r="C13" s="54"/>
      <c r="D13" s="81" t="s">
        <v>13</v>
      </c>
      <c r="E13" s="54">
        <v>1.1499999999999999</v>
      </c>
      <c r="F13" s="86"/>
      <c r="G13" s="54"/>
      <c r="H13" s="54"/>
      <c r="I13" s="54"/>
      <c r="J13" s="86"/>
      <c r="K13" s="54"/>
      <c r="L13" s="12"/>
      <c r="M13" s="54"/>
      <c r="N13" s="12">
        <f>E13+G13+I13+K13+M13</f>
        <v>1.1499999999999999</v>
      </c>
    </row>
    <row r="14" spans="1:14" x14ac:dyDescent="0.25">
      <c r="A14" s="5"/>
      <c r="B14" s="6" t="s">
        <v>106</v>
      </c>
      <c r="C14" s="10"/>
      <c r="D14" s="6" t="s">
        <v>106</v>
      </c>
      <c r="E14" s="10"/>
      <c r="F14" s="6" t="s">
        <v>106</v>
      </c>
      <c r="G14" s="10"/>
      <c r="H14" s="6" t="s">
        <v>106</v>
      </c>
      <c r="I14" s="10"/>
      <c r="J14" s="6" t="s">
        <v>106</v>
      </c>
      <c r="K14" s="10"/>
      <c r="L14" s="131"/>
      <c r="M14" s="10"/>
      <c r="N14" s="10"/>
    </row>
    <row r="15" spans="1:14" x14ac:dyDescent="0.25">
      <c r="A15" s="11">
        <v>45</v>
      </c>
      <c r="B15" s="12"/>
      <c r="C15" s="12">
        <v>2.08</v>
      </c>
      <c r="D15" s="12"/>
      <c r="E15" s="12">
        <v>2.0699999999999998</v>
      </c>
      <c r="F15" s="14"/>
      <c r="G15" s="12">
        <v>2.08</v>
      </c>
      <c r="H15" s="12"/>
      <c r="I15" s="12">
        <v>2.0699999999999998</v>
      </c>
      <c r="J15" s="12"/>
      <c r="K15" s="12">
        <v>2.08</v>
      </c>
      <c r="L15" s="12"/>
      <c r="M15" s="12"/>
      <c r="N15" s="12">
        <f>C15+E15+G15+I15+K15+M15</f>
        <v>10.38</v>
      </c>
    </row>
    <row r="16" spans="1:14" x14ac:dyDescent="0.25">
      <c r="A16" s="38"/>
      <c r="B16" s="10" t="s">
        <v>106</v>
      </c>
      <c r="C16" s="10"/>
      <c r="D16" s="10" t="s">
        <v>106</v>
      </c>
      <c r="E16" s="10"/>
      <c r="F16" s="10" t="s">
        <v>106</v>
      </c>
      <c r="G16" s="10"/>
      <c r="H16" s="10" t="s">
        <v>106</v>
      </c>
      <c r="I16" s="10"/>
      <c r="J16" s="10" t="s">
        <v>106</v>
      </c>
      <c r="K16" s="10"/>
      <c r="L16" s="10"/>
      <c r="M16" s="10"/>
      <c r="N16" s="10"/>
    </row>
    <row r="17" spans="1:14" x14ac:dyDescent="0.25">
      <c r="A17" s="41">
        <v>22</v>
      </c>
      <c r="B17" s="12" t="s">
        <v>117</v>
      </c>
      <c r="C17" s="12">
        <v>1.01</v>
      </c>
      <c r="D17" s="12" t="s">
        <v>117</v>
      </c>
      <c r="E17" s="12">
        <v>1.02</v>
      </c>
      <c r="F17" s="12" t="s">
        <v>117</v>
      </c>
      <c r="G17" s="12">
        <v>1.02</v>
      </c>
      <c r="H17" s="12" t="s">
        <v>117</v>
      </c>
      <c r="I17" s="12">
        <v>1.02</v>
      </c>
      <c r="J17" s="12" t="s">
        <v>117</v>
      </c>
      <c r="K17" s="12">
        <v>1.02</v>
      </c>
      <c r="L17" s="12"/>
      <c r="M17" s="12"/>
      <c r="N17" s="12">
        <f>C17+E17+G17+I17+K17+M17</f>
        <v>5.09</v>
      </c>
    </row>
    <row r="18" spans="1:14" ht="31.5" customHeight="1" x14ac:dyDescent="0.25">
      <c r="A18" s="38"/>
      <c r="B18" s="10"/>
      <c r="C18" s="10"/>
      <c r="D18" s="10"/>
      <c r="E18" s="10"/>
      <c r="F18" s="31"/>
      <c r="G18" s="10"/>
      <c r="H18" s="59" t="s">
        <v>114</v>
      </c>
      <c r="I18" s="10"/>
      <c r="J18" s="10"/>
      <c r="K18" s="10"/>
      <c r="L18" s="10"/>
      <c r="M18" s="10"/>
      <c r="N18" s="10"/>
    </row>
    <row r="19" spans="1:14" x14ac:dyDescent="0.25">
      <c r="A19" s="41">
        <v>1.5</v>
      </c>
      <c r="B19" s="12"/>
      <c r="C19" s="12"/>
      <c r="D19" s="12"/>
      <c r="E19" s="12"/>
      <c r="F19" s="14"/>
      <c r="G19" s="12"/>
      <c r="H19" s="12" t="s">
        <v>116</v>
      </c>
      <c r="I19" s="12">
        <v>0.35</v>
      </c>
      <c r="J19" s="12"/>
      <c r="K19" s="12"/>
      <c r="L19" s="12"/>
      <c r="M19" s="12"/>
      <c r="N19" s="12">
        <f>C19+E19+G19+I19+K19+M19</f>
        <v>0.35</v>
      </c>
    </row>
    <row r="20" spans="1:14" x14ac:dyDescent="0.25">
      <c r="A20" s="108"/>
      <c r="B20" s="52"/>
      <c r="C20" s="52"/>
      <c r="D20" s="52"/>
      <c r="E20" s="82"/>
      <c r="F20" s="83"/>
      <c r="G20" s="52"/>
      <c r="H20" s="52"/>
      <c r="I20" s="52"/>
      <c r="J20" s="52"/>
      <c r="K20" s="52"/>
      <c r="L20" s="52"/>
      <c r="M20" s="52"/>
      <c r="N20" s="52"/>
    </row>
    <row r="21" spans="1:14" x14ac:dyDescent="0.25">
      <c r="A21" s="81">
        <f>SUM(A3:A20)</f>
        <v>115.73</v>
      </c>
      <c r="B21" s="53" t="s">
        <v>10</v>
      </c>
      <c r="C21" s="81">
        <f>SUM(C3:C20)</f>
        <v>5.48</v>
      </c>
      <c r="D21" s="81"/>
      <c r="E21" s="81">
        <f>SUM(E3:E20)</f>
        <v>5.3899999999999988</v>
      </c>
      <c r="F21" s="109"/>
      <c r="G21" s="81">
        <f>SUM(G3:G20)</f>
        <v>3.83</v>
      </c>
      <c r="H21" s="53"/>
      <c r="I21" s="81">
        <f>SUM(I3:I20)</f>
        <v>4.59</v>
      </c>
      <c r="J21" s="53"/>
      <c r="K21" s="81">
        <f>SUM(K3:K20)</f>
        <v>7.41</v>
      </c>
      <c r="L21" s="81"/>
      <c r="M21" s="81">
        <f>SUM(M3:M20)</f>
        <v>0</v>
      </c>
      <c r="N21" s="81">
        <f>SUM(N3:N20)</f>
        <v>26.700000000000003</v>
      </c>
    </row>
    <row r="22" spans="1:14" x14ac:dyDescent="0.25">
      <c r="A22" s="47"/>
      <c r="B22" s="47"/>
      <c r="C22" s="47"/>
      <c r="D22" s="110"/>
      <c r="E22" s="47"/>
      <c r="F22" s="75"/>
      <c r="G22" s="47"/>
      <c r="H22" s="47"/>
      <c r="I22" s="47"/>
      <c r="J22" s="100"/>
      <c r="K22" s="47"/>
      <c r="L22" s="47"/>
      <c r="M22" s="47"/>
      <c r="N22" s="47"/>
    </row>
    <row r="23" spans="1:14" x14ac:dyDescent="0.25">
      <c r="A23" s="47"/>
      <c r="B23" s="47"/>
      <c r="C23" s="47"/>
      <c r="D23" s="111"/>
      <c r="E23" s="47"/>
      <c r="F23" s="75"/>
      <c r="G23" s="47"/>
      <c r="H23" s="47" t="s">
        <v>15</v>
      </c>
      <c r="I23" s="47"/>
      <c r="J23" s="100"/>
      <c r="K23" s="101">
        <f>N21*4.33</f>
        <v>115.61100000000002</v>
      </c>
      <c r="L23" s="101"/>
      <c r="M23" s="101"/>
      <c r="N23" s="47"/>
    </row>
    <row r="24" spans="1:14" x14ac:dyDescent="0.25">
      <c r="A24" s="47"/>
      <c r="B24" s="47" t="s">
        <v>16</v>
      </c>
      <c r="C24" s="47"/>
      <c r="D24" s="111"/>
      <c r="E24" s="47" t="s">
        <v>135</v>
      </c>
      <c r="F24" s="75"/>
      <c r="G24" s="47"/>
      <c r="H24" s="47"/>
      <c r="I24" s="112"/>
      <c r="J24" s="81"/>
      <c r="K24" s="47"/>
      <c r="L24" s="47"/>
      <c r="M24" s="47"/>
      <c r="N24" s="47"/>
    </row>
    <row r="25" spans="1:14" x14ac:dyDescent="0.25">
      <c r="A25" s="47"/>
      <c r="B25" s="47" t="s">
        <v>90</v>
      </c>
      <c r="C25" s="47"/>
      <c r="D25" s="113"/>
      <c r="E25" s="111"/>
      <c r="F25" s="75"/>
      <c r="G25" s="47"/>
      <c r="H25" s="47"/>
      <c r="I25" s="47"/>
      <c r="J25" s="47"/>
      <c r="K25" s="47"/>
      <c r="L25" s="47"/>
      <c r="M25" s="47"/>
      <c r="N25" s="47"/>
    </row>
  </sheetData>
  <pageMargins left="0" right="0" top="0" bottom="0" header="0" footer="0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5" workbookViewId="0">
      <selection sqref="A1:N25"/>
    </sheetView>
  </sheetViews>
  <sheetFormatPr baseColWidth="10" defaultRowHeight="15" x14ac:dyDescent="0.25"/>
  <cols>
    <col min="3" max="3" width="7.28515625" customWidth="1"/>
    <col min="5" max="5" width="6" customWidth="1"/>
    <col min="7" max="7" width="7" customWidth="1"/>
    <col min="9" max="9" width="6.140625" customWidth="1"/>
    <col min="11" max="11" width="7.140625" customWidth="1"/>
    <col min="13" max="13" width="6.28515625" customWidth="1"/>
    <col min="14" max="14" width="8.140625" customWidth="1"/>
  </cols>
  <sheetData>
    <row r="1" spans="1:14" x14ac:dyDescent="0.25">
      <c r="B1" s="47" t="s">
        <v>89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5.5" thickBot="1" x14ac:dyDescent="0.3">
      <c r="A4" s="138">
        <v>43865</v>
      </c>
      <c r="B4" s="18"/>
      <c r="C4" s="21"/>
      <c r="D4" s="18" t="s">
        <v>137</v>
      </c>
      <c r="E4" s="21">
        <v>1</v>
      </c>
      <c r="F4" s="18"/>
      <c r="G4" s="21"/>
      <c r="H4" s="18"/>
      <c r="I4" s="21"/>
      <c r="J4" s="140"/>
      <c r="K4" s="21"/>
      <c r="L4" s="14"/>
      <c r="M4" s="14"/>
      <c r="N4" s="13"/>
    </row>
    <row r="5" spans="1:14" ht="25.5" thickBot="1" x14ac:dyDescent="0.3">
      <c r="A5" s="138">
        <v>43866</v>
      </c>
      <c r="B5" s="18"/>
      <c r="C5" s="21"/>
      <c r="D5" s="21"/>
      <c r="E5" s="139"/>
      <c r="F5" s="21" t="s">
        <v>137</v>
      </c>
      <c r="G5" s="139">
        <v>3</v>
      </c>
      <c r="H5" s="141"/>
      <c r="I5" s="21"/>
      <c r="J5" s="18"/>
      <c r="K5" s="21"/>
      <c r="L5" s="14"/>
      <c r="M5" s="14"/>
      <c r="N5" s="13"/>
    </row>
    <row r="6" spans="1:14" ht="24.75" x14ac:dyDescent="0.25">
      <c r="A6" s="138">
        <v>43873</v>
      </c>
      <c r="B6" s="18"/>
      <c r="C6" s="21"/>
      <c r="D6" s="21"/>
      <c r="E6" s="139"/>
      <c r="F6" s="18" t="s">
        <v>137</v>
      </c>
      <c r="G6" s="21">
        <v>3</v>
      </c>
      <c r="H6" s="18"/>
      <c r="I6" s="21"/>
      <c r="J6" s="142"/>
      <c r="K6" s="21"/>
      <c r="L6" s="14"/>
      <c r="M6" s="14"/>
      <c r="N6" s="13"/>
    </row>
    <row r="7" spans="1:14" ht="24.75" x14ac:dyDescent="0.25">
      <c r="A7" s="143">
        <v>43874</v>
      </c>
      <c r="B7" s="144"/>
      <c r="C7" s="145"/>
      <c r="D7" s="145"/>
      <c r="E7" s="146"/>
      <c r="F7" s="147"/>
      <c r="G7" s="145"/>
      <c r="H7" s="145" t="s">
        <v>137</v>
      </c>
      <c r="I7" s="146">
        <v>2</v>
      </c>
      <c r="J7" s="147"/>
      <c r="K7" s="145"/>
      <c r="L7" s="8"/>
      <c r="M7" s="8"/>
      <c r="N7" s="7"/>
    </row>
    <row r="8" spans="1:14" ht="24.75" x14ac:dyDescent="0.25">
      <c r="A8" s="148">
        <v>43878</v>
      </c>
      <c r="B8" s="149" t="s">
        <v>137</v>
      </c>
      <c r="C8" s="73">
        <v>2.16</v>
      </c>
      <c r="D8" s="73"/>
      <c r="E8" s="150"/>
      <c r="F8" s="149"/>
      <c r="G8" s="73"/>
      <c r="H8" s="73"/>
      <c r="I8" s="150"/>
      <c r="J8" s="149"/>
      <c r="K8" s="73"/>
      <c r="L8" s="151"/>
      <c r="M8" s="151"/>
      <c r="N8" s="152"/>
    </row>
    <row r="9" spans="1:14" x14ac:dyDescent="0.25">
      <c r="A9" s="160"/>
      <c r="B9" s="56"/>
      <c r="C9" s="162"/>
      <c r="D9" s="162"/>
      <c r="E9" s="163"/>
      <c r="F9" s="56"/>
      <c r="G9" s="162"/>
      <c r="H9" s="162"/>
      <c r="I9" s="163"/>
      <c r="J9" s="56"/>
      <c r="K9" s="162"/>
      <c r="L9" s="31"/>
      <c r="M9" s="31"/>
      <c r="N9" s="32"/>
    </row>
    <row r="10" spans="1:14" ht="24.75" x14ac:dyDescent="0.25">
      <c r="A10" s="161">
        <v>43880</v>
      </c>
      <c r="B10" s="18"/>
      <c r="C10" s="21"/>
      <c r="D10" s="21"/>
      <c r="E10" s="139"/>
      <c r="F10" s="21" t="s">
        <v>137</v>
      </c>
      <c r="G10" s="139">
        <v>4</v>
      </c>
      <c r="H10" s="21"/>
      <c r="I10" s="139"/>
      <c r="J10" s="18"/>
      <c r="K10" s="21"/>
      <c r="L10" s="14"/>
      <c r="M10" s="14"/>
      <c r="N10" s="13"/>
    </row>
    <row r="11" spans="1:14" x14ac:dyDescent="0.25">
      <c r="A11" s="160"/>
      <c r="B11" s="56"/>
      <c r="C11" s="162"/>
      <c r="D11" s="162"/>
      <c r="E11" s="163"/>
      <c r="F11" s="56"/>
      <c r="G11" s="162"/>
      <c r="H11" s="162"/>
      <c r="I11" s="163"/>
      <c r="J11" s="56"/>
      <c r="K11" s="162"/>
      <c r="L11" s="31"/>
      <c r="M11" s="31"/>
      <c r="N11" s="32"/>
    </row>
    <row r="12" spans="1:14" ht="24.75" x14ac:dyDescent="0.25">
      <c r="A12" s="161">
        <v>43881</v>
      </c>
      <c r="B12" s="18"/>
      <c r="C12" s="21"/>
      <c r="D12" s="21"/>
      <c r="E12" s="139"/>
      <c r="F12" s="18"/>
      <c r="G12" s="21"/>
      <c r="H12" s="21" t="s">
        <v>137</v>
      </c>
      <c r="I12" s="139">
        <v>3</v>
      </c>
      <c r="J12" s="18"/>
      <c r="K12" s="21"/>
      <c r="L12" s="14"/>
      <c r="M12" s="14"/>
      <c r="N12" s="13"/>
    </row>
    <row r="13" spans="1:14" x14ac:dyDescent="0.25">
      <c r="A13" s="160"/>
      <c r="B13" s="56"/>
      <c r="C13" s="162"/>
      <c r="D13" s="162"/>
      <c r="E13" s="163"/>
      <c r="F13" s="56"/>
      <c r="G13" s="162"/>
      <c r="H13" s="162"/>
      <c r="I13" s="163"/>
      <c r="J13" s="56"/>
      <c r="K13" s="162"/>
      <c r="L13" s="31"/>
      <c r="M13" s="31"/>
      <c r="N13" s="32"/>
    </row>
    <row r="14" spans="1:14" ht="24.75" x14ac:dyDescent="0.25">
      <c r="A14" s="161">
        <v>43887</v>
      </c>
      <c r="B14" s="18"/>
      <c r="C14" s="21"/>
      <c r="D14" s="21"/>
      <c r="E14" s="139"/>
      <c r="F14" s="21" t="s">
        <v>137</v>
      </c>
      <c r="G14" s="139">
        <v>3.1</v>
      </c>
      <c r="H14" s="21"/>
      <c r="I14" s="139"/>
      <c r="J14" s="18"/>
      <c r="K14" s="21"/>
      <c r="L14" s="14"/>
      <c r="M14" s="14"/>
      <c r="N14" s="13"/>
    </row>
    <row r="15" spans="1:14" x14ac:dyDescent="0.25">
      <c r="A15" s="160"/>
      <c r="B15" s="147"/>
      <c r="C15" s="145"/>
      <c r="D15" s="145"/>
      <c r="E15" s="146"/>
      <c r="F15" s="147"/>
      <c r="G15" s="145"/>
      <c r="H15" s="145"/>
      <c r="I15" s="146"/>
      <c r="J15" s="147"/>
      <c r="K15" s="145"/>
      <c r="L15" s="8"/>
      <c r="M15" s="8"/>
      <c r="N15" s="7"/>
    </row>
    <row r="16" spans="1:14" ht="24.75" x14ac:dyDescent="0.25">
      <c r="A16" s="161">
        <v>43888</v>
      </c>
      <c r="B16" s="18"/>
      <c r="C16" s="21"/>
      <c r="D16" s="21"/>
      <c r="E16" s="139"/>
      <c r="F16" s="18"/>
      <c r="G16" s="21"/>
      <c r="H16" s="145" t="s">
        <v>137</v>
      </c>
      <c r="I16" s="146">
        <v>3</v>
      </c>
      <c r="J16" s="18"/>
      <c r="K16" s="21"/>
      <c r="L16" s="14"/>
      <c r="M16" s="14"/>
      <c r="N16" s="13"/>
    </row>
    <row r="17" spans="1:14" ht="15.75" thickBot="1" x14ac:dyDescent="0.3">
      <c r="A17" s="153" t="s">
        <v>138</v>
      </c>
      <c r="B17" s="154"/>
      <c r="C17" s="155">
        <f>SUM(C4:C16)</f>
        <v>2.16</v>
      </c>
      <c r="D17" s="154"/>
      <c r="E17" s="156">
        <f>SUM(E4:E16)</f>
        <v>1</v>
      </c>
      <c r="F17" s="154"/>
      <c r="G17" s="155">
        <f>SUM(G4:G16)</f>
        <v>13.1</v>
      </c>
      <c r="H17" s="154"/>
      <c r="I17" s="155">
        <f>SUM(I4:I16)</f>
        <v>8</v>
      </c>
      <c r="J17" s="154"/>
      <c r="K17" s="155">
        <f>SUM(K4:K7)</f>
        <v>0</v>
      </c>
      <c r="L17" s="154"/>
      <c r="M17" s="154">
        <v>0</v>
      </c>
      <c r="N17" s="154">
        <f>SUM(C17:M17)</f>
        <v>24.259999999999998</v>
      </c>
    </row>
    <row r="22" spans="1:14" x14ac:dyDescent="0.25">
      <c r="B22" s="47" t="s">
        <v>16</v>
      </c>
      <c r="E22" s="157"/>
      <c r="F22" s="158" t="s">
        <v>139</v>
      </c>
    </row>
    <row r="23" spans="1:14" x14ac:dyDescent="0.25">
      <c r="B23" t="s">
        <v>18</v>
      </c>
      <c r="D23" t="str">
        <f>B1</f>
        <v>Mª DEL MAR ANDUJAR GONZALEZ</v>
      </c>
    </row>
    <row r="24" spans="1:14" x14ac:dyDescent="0.25">
      <c r="B24" t="s">
        <v>17</v>
      </c>
    </row>
    <row r="25" spans="1:14" x14ac:dyDescent="0.25">
      <c r="E25" s="159" t="s">
        <v>140</v>
      </c>
    </row>
  </sheetData>
  <pageMargins left="0.7" right="0.7" top="0.75" bottom="0.75" header="0.3" footer="0.3"/>
  <pageSetup paperSize="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4" workbookViewId="0">
      <selection sqref="A1:N27"/>
    </sheetView>
  </sheetViews>
  <sheetFormatPr baseColWidth="10" defaultRowHeight="15" x14ac:dyDescent="0.25"/>
  <cols>
    <col min="1" max="1" width="6.140625" customWidth="1"/>
    <col min="2" max="2" width="16.5703125" customWidth="1"/>
    <col min="3" max="3" width="6" customWidth="1"/>
    <col min="4" max="4" width="14.5703125" customWidth="1"/>
    <col min="5" max="5" width="7" customWidth="1"/>
    <col min="6" max="6" width="18" customWidth="1"/>
    <col min="7" max="7" width="6.28515625" customWidth="1"/>
    <col min="8" max="8" width="17.85546875" customWidth="1"/>
    <col min="9" max="9" width="7.140625" customWidth="1"/>
    <col min="10" max="10" width="14" customWidth="1"/>
    <col min="11" max="11" width="6" customWidth="1"/>
    <col min="12" max="12" width="5.5703125" customWidth="1"/>
    <col min="13" max="14" width="5.2851562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24.75" customHeight="1" x14ac:dyDescent="0.25">
      <c r="A3" s="78"/>
      <c r="B3" s="52"/>
      <c r="C3" s="52"/>
      <c r="D3" s="104" t="s">
        <v>78</v>
      </c>
      <c r="E3" s="52"/>
      <c r="F3" s="83"/>
      <c r="G3" s="52"/>
      <c r="H3" s="52"/>
      <c r="I3" s="52"/>
      <c r="J3" s="104" t="s">
        <v>79</v>
      </c>
      <c r="K3" s="52"/>
      <c r="L3" s="52"/>
      <c r="M3" s="52"/>
      <c r="N3" s="52"/>
    </row>
    <row r="4" spans="1:14" ht="15.75" customHeight="1" x14ac:dyDescent="0.25">
      <c r="A4" s="82"/>
      <c r="B4" s="52"/>
      <c r="C4" s="52"/>
      <c r="D4" s="105" t="s">
        <v>80</v>
      </c>
      <c r="E4" s="52"/>
      <c r="F4" s="132"/>
      <c r="G4" s="52"/>
      <c r="H4" s="52"/>
      <c r="I4" s="52"/>
      <c r="J4" s="105" t="s">
        <v>81</v>
      </c>
      <c r="K4" s="52"/>
      <c r="L4" s="52"/>
      <c r="M4" s="52"/>
      <c r="N4" s="52"/>
    </row>
    <row r="5" spans="1:14" x14ac:dyDescent="0.25">
      <c r="A5" s="53">
        <v>10</v>
      </c>
      <c r="B5" s="54"/>
      <c r="C5" s="54"/>
      <c r="D5" s="106" t="s">
        <v>82</v>
      </c>
      <c r="E5" s="54">
        <v>1.1499999999999999</v>
      </c>
      <c r="F5" s="50"/>
      <c r="G5" s="54"/>
      <c r="H5" s="54"/>
      <c r="I5" s="54"/>
      <c r="J5" s="106" t="s">
        <v>83</v>
      </c>
      <c r="K5" s="54">
        <v>1.1499999999999999</v>
      </c>
      <c r="L5" s="54"/>
      <c r="M5" s="54"/>
      <c r="N5" s="54">
        <f>K5+E5</f>
        <v>2.2999999999999998</v>
      </c>
    </row>
    <row r="6" spans="1:14" ht="23.25" x14ac:dyDescent="0.25">
      <c r="A6" s="78"/>
      <c r="B6" s="49" t="s">
        <v>84</v>
      </c>
      <c r="C6" s="58"/>
      <c r="D6" s="49"/>
      <c r="E6" s="58"/>
      <c r="F6" s="49" t="s">
        <v>84</v>
      </c>
      <c r="G6" s="58"/>
      <c r="H6" s="49"/>
      <c r="I6" s="58"/>
      <c r="J6" s="49" t="s">
        <v>84</v>
      </c>
      <c r="K6" s="58"/>
      <c r="L6" s="49"/>
      <c r="M6" s="58"/>
      <c r="N6" s="58"/>
    </row>
    <row r="7" spans="1:14" ht="23.25" x14ac:dyDescent="0.25">
      <c r="A7" s="53">
        <v>14.81</v>
      </c>
      <c r="B7" s="50" t="s">
        <v>85</v>
      </c>
      <c r="C7" s="54">
        <v>0.33</v>
      </c>
      <c r="D7" s="54"/>
      <c r="E7" s="107"/>
      <c r="F7" s="50" t="s">
        <v>85</v>
      </c>
      <c r="G7" s="54">
        <v>0.33</v>
      </c>
      <c r="H7" s="50"/>
      <c r="I7" s="54"/>
      <c r="J7" s="50" t="s">
        <v>86</v>
      </c>
      <c r="K7" s="54">
        <v>2.76</v>
      </c>
      <c r="L7" s="54"/>
      <c r="M7" s="54"/>
      <c r="N7" s="54">
        <f>C7+E7+G7+I7+K7+M7</f>
        <v>3.42</v>
      </c>
    </row>
    <row r="8" spans="1:14" x14ac:dyDescent="0.25">
      <c r="A8" s="78"/>
      <c r="B8" s="49" t="s">
        <v>87</v>
      </c>
      <c r="C8" s="58"/>
      <c r="D8" s="49"/>
      <c r="E8" s="58"/>
      <c r="F8" s="49" t="s">
        <v>87</v>
      </c>
      <c r="G8" s="58"/>
      <c r="H8" s="49"/>
      <c r="I8" s="58"/>
      <c r="J8" s="49" t="s">
        <v>87</v>
      </c>
      <c r="K8" s="58"/>
      <c r="L8" s="49"/>
      <c r="M8" s="58"/>
      <c r="N8" s="58"/>
    </row>
    <row r="9" spans="1:14" ht="33" customHeight="1" x14ac:dyDescent="0.25">
      <c r="A9" s="53">
        <v>12.42</v>
      </c>
      <c r="B9" s="50" t="s">
        <v>56</v>
      </c>
      <c r="C9" s="54">
        <v>2.06</v>
      </c>
      <c r="D9" s="50"/>
      <c r="E9" s="107"/>
      <c r="F9" s="50" t="s">
        <v>65</v>
      </c>
      <c r="G9" s="107">
        <v>0.4</v>
      </c>
      <c r="H9" s="50"/>
      <c r="I9" s="107"/>
      <c r="J9" s="89" t="s">
        <v>88</v>
      </c>
      <c r="K9" s="107">
        <v>0.4</v>
      </c>
      <c r="L9" s="50"/>
      <c r="M9" s="107"/>
      <c r="N9" s="54">
        <f>C9+E9+G9+I9+K9+M9</f>
        <v>2.86</v>
      </c>
    </row>
    <row r="10" spans="1:14" ht="19.5" customHeight="1" x14ac:dyDescent="0.25">
      <c r="A10" s="78"/>
      <c r="B10" s="51"/>
      <c r="C10" s="58"/>
      <c r="D10" s="60"/>
      <c r="E10" s="58"/>
      <c r="F10" s="55"/>
      <c r="G10" s="58"/>
      <c r="H10" s="60" t="s">
        <v>48</v>
      </c>
      <c r="I10" s="58"/>
      <c r="J10" s="60"/>
      <c r="K10" s="58"/>
      <c r="L10" s="114"/>
      <c r="M10" s="58"/>
      <c r="N10" s="10"/>
    </row>
    <row r="11" spans="1:14" x14ac:dyDescent="0.25">
      <c r="A11" s="53">
        <v>5</v>
      </c>
      <c r="B11" s="50"/>
      <c r="C11" s="54"/>
      <c r="D11" s="81"/>
      <c r="E11" s="54"/>
      <c r="F11" s="80"/>
      <c r="G11" s="54"/>
      <c r="H11" s="81" t="s">
        <v>13</v>
      </c>
      <c r="I11" s="54">
        <v>1.1499999999999999</v>
      </c>
      <c r="J11" s="81"/>
      <c r="K11" s="54"/>
      <c r="L11" s="54"/>
      <c r="M11" s="54"/>
      <c r="N11" s="12">
        <f>C11+E11+G11+I11+K11</f>
        <v>1.1499999999999999</v>
      </c>
    </row>
    <row r="12" spans="1:14" ht="17.25" customHeight="1" x14ac:dyDescent="0.25">
      <c r="A12" s="78"/>
      <c r="B12" s="114"/>
      <c r="C12" s="58"/>
      <c r="D12" s="60" t="s">
        <v>52</v>
      </c>
      <c r="E12" s="51"/>
      <c r="F12" s="60"/>
      <c r="G12" s="58"/>
      <c r="H12" s="60"/>
      <c r="I12" s="58"/>
      <c r="J12" s="114"/>
      <c r="K12" s="58"/>
      <c r="L12" s="35"/>
      <c r="M12" s="58"/>
      <c r="N12" s="10"/>
    </row>
    <row r="13" spans="1:14" x14ac:dyDescent="0.25">
      <c r="A13" s="53">
        <v>5</v>
      </c>
      <c r="B13" s="80"/>
      <c r="C13" s="54"/>
      <c r="D13" s="81" t="s">
        <v>13</v>
      </c>
      <c r="E13" s="54">
        <v>1.1499999999999999</v>
      </c>
      <c r="F13" s="86"/>
      <c r="G13" s="54"/>
      <c r="H13" s="54"/>
      <c r="I13" s="54"/>
      <c r="J13" s="86"/>
      <c r="K13" s="54"/>
      <c r="L13" s="12"/>
      <c r="M13" s="54"/>
      <c r="N13" s="12">
        <f>E13+G13+I13+K13+M13</f>
        <v>1.1499999999999999</v>
      </c>
    </row>
    <row r="14" spans="1:14" x14ac:dyDescent="0.25">
      <c r="A14" s="5"/>
      <c r="B14" s="6" t="s">
        <v>106</v>
      </c>
      <c r="C14" s="10"/>
      <c r="D14" s="6" t="s">
        <v>106</v>
      </c>
      <c r="E14" s="10"/>
      <c r="F14" s="6" t="s">
        <v>106</v>
      </c>
      <c r="G14" s="10"/>
      <c r="H14" s="6" t="s">
        <v>106</v>
      </c>
      <c r="I14" s="10"/>
      <c r="J14" s="6" t="s">
        <v>106</v>
      </c>
      <c r="K14" s="10"/>
      <c r="L14" s="131"/>
      <c r="M14" s="10"/>
      <c r="N14" s="10"/>
    </row>
    <row r="15" spans="1:14" x14ac:dyDescent="0.25">
      <c r="A15" s="11">
        <v>45</v>
      </c>
      <c r="B15" s="12"/>
      <c r="C15" s="12">
        <v>2.08</v>
      </c>
      <c r="D15" s="12"/>
      <c r="E15" s="12">
        <v>2.0699999999999998</v>
      </c>
      <c r="F15" s="14"/>
      <c r="G15" s="12">
        <v>2.08</v>
      </c>
      <c r="H15" s="12"/>
      <c r="I15" s="12">
        <v>2.0699999999999998</v>
      </c>
      <c r="J15" s="12"/>
      <c r="K15" s="12">
        <v>2.08</v>
      </c>
      <c r="L15" s="12"/>
      <c r="M15" s="12"/>
      <c r="N15" s="12">
        <f>C15+E15+G15+I15+K15+M15</f>
        <v>10.38</v>
      </c>
    </row>
    <row r="16" spans="1:14" x14ac:dyDescent="0.25">
      <c r="A16" s="38"/>
      <c r="B16" s="10" t="s">
        <v>106</v>
      </c>
      <c r="C16" s="10"/>
      <c r="D16" s="10" t="s">
        <v>106</v>
      </c>
      <c r="E16" s="10"/>
      <c r="F16" s="10" t="s">
        <v>106</v>
      </c>
      <c r="G16" s="10"/>
      <c r="H16" s="10" t="s">
        <v>106</v>
      </c>
      <c r="I16" s="10"/>
      <c r="J16" s="10" t="s">
        <v>106</v>
      </c>
      <c r="K16" s="10"/>
      <c r="L16" s="10"/>
      <c r="M16" s="10"/>
      <c r="N16" s="10"/>
    </row>
    <row r="17" spans="1:14" x14ac:dyDescent="0.25">
      <c r="A17" s="41">
        <v>22</v>
      </c>
      <c r="B17" s="12" t="s">
        <v>117</v>
      </c>
      <c r="C17" s="12">
        <v>1.01</v>
      </c>
      <c r="D17" s="12" t="s">
        <v>117</v>
      </c>
      <c r="E17" s="12">
        <v>1.02</v>
      </c>
      <c r="F17" s="12" t="s">
        <v>117</v>
      </c>
      <c r="G17" s="12">
        <v>1.02</v>
      </c>
      <c r="H17" s="12" t="s">
        <v>117</v>
      </c>
      <c r="I17" s="12">
        <v>1.02</v>
      </c>
      <c r="J17" s="12" t="s">
        <v>117</v>
      </c>
      <c r="K17" s="12">
        <v>1.02</v>
      </c>
      <c r="L17" s="12"/>
      <c r="M17" s="12"/>
      <c r="N17" s="12">
        <f>C17+E17+G17+I17+K17+M17</f>
        <v>5.09</v>
      </c>
    </row>
    <row r="18" spans="1:14" ht="22.5" customHeight="1" x14ac:dyDescent="0.25">
      <c r="A18" s="38"/>
      <c r="B18" s="10"/>
      <c r="C18" s="10"/>
      <c r="D18" s="10"/>
      <c r="E18" s="10"/>
      <c r="F18" s="31"/>
      <c r="G18" s="10"/>
      <c r="H18" s="59" t="s">
        <v>113</v>
      </c>
      <c r="I18" s="10"/>
      <c r="J18" s="10"/>
      <c r="K18" s="10"/>
      <c r="L18" s="10"/>
      <c r="M18" s="10"/>
      <c r="N18" s="10"/>
    </row>
    <row r="19" spans="1:14" x14ac:dyDescent="0.25">
      <c r="A19" s="41">
        <v>0.5</v>
      </c>
      <c r="B19" s="12"/>
      <c r="C19" s="12"/>
      <c r="D19" s="12"/>
      <c r="E19" s="12"/>
      <c r="F19" s="14"/>
      <c r="G19" s="12"/>
      <c r="H19" s="12" t="s">
        <v>115</v>
      </c>
      <c r="I19" s="12">
        <v>0.11</v>
      </c>
      <c r="J19" s="12"/>
      <c r="K19" s="12"/>
      <c r="L19" s="12"/>
      <c r="M19" s="12"/>
      <c r="N19" s="12"/>
    </row>
    <row r="20" spans="1:14" ht="30" customHeight="1" x14ac:dyDescent="0.25">
      <c r="A20" s="38"/>
      <c r="B20" s="10"/>
      <c r="C20" s="10"/>
      <c r="D20" s="10"/>
      <c r="E20" s="10"/>
      <c r="F20" s="31"/>
      <c r="G20" s="10"/>
      <c r="H20" s="59" t="s">
        <v>114</v>
      </c>
      <c r="I20" s="10"/>
      <c r="J20" s="10"/>
      <c r="K20" s="10"/>
      <c r="L20" s="10"/>
      <c r="M20" s="10"/>
      <c r="N20" s="10"/>
    </row>
    <row r="21" spans="1:14" x14ac:dyDescent="0.25">
      <c r="A21" s="41">
        <v>1.5</v>
      </c>
      <c r="B21" s="12"/>
      <c r="C21" s="12"/>
      <c r="D21" s="12"/>
      <c r="E21" s="12"/>
      <c r="F21" s="14"/>
      <c r="G21" s="12"/>
      <c r="H21" s="12" t="s">
        <v>116</v>
      </c>
      <c r="I21" s="12">
        <v>0.35</v>
      </c>
      <c r="J21" s="12"/>
      <c r="K21" s="12"/>
      <c r="L21" s="12"/>
      <c r="M21" s="12"/>
      <c r="N21" s="12">
        <f>C21+E21+G21+I21+K21+M21</f>
        <v>0.35</v>
      </c>
    </row>
    <row r="22" spans="1:14" x14ac:dyDescent="0.25">
      <c r="A22" s="108"/>
      <c r="B22" s="52"/>
      <c r="C22" s="52"/>
      <c r="D22" s="52"/>
      <c r="E22" s="82"/>
      <c r="F22" s="83"/>
      <c r="G22" s="52"/>
      <c r="H22" s="52"/>
      <c r="I22" s="52"/>
      <c r="J22" s="52"/>
      <c r="K22" s="52"/>
      <c r="L22" s="52"/>
      <c r="M22" s="52"/>
      <c r="N22" s="52"/>
    </row>
    <row r="23" spans="1:14" x14ac:dyDescent="0.25">
      <c r="A23" s="81">
        <f>SUM(A3:A22)</f>
        <v>116.23</v>
      </c>
      <c r="B23" s="53" t="s">
        <v>10</v>
      </c>
      <c r="C23" s="81">
        <f>SUM(C3:C22)</f>
        <v>5.48</v>
      </c>
      <c r="D23" s="81"/>
      <c r="E23" s="81">
        <f>SUM(E3:E22)</f>
        <v>5.3899999999999988</v>
      </c>
      <c r="F23" s="109"/>
      <c r="G23" s="81">
        <f>SUM(G3:G22)</f>
        <v>3.83</v>
      </c>
      <c r="H23" s="53"/>
      <c r="I23" s="81">
        <f>SUM(I3:I22)</f>
        <v>4.7</v>
      </c>
      <c r="J23" s="53"/>
      <c r="K23" s="81">
        <f>SUM(K3:K22)</f>
        <v>7.41</v>
      </c>
      <c r="L23" s="81"/>
      <c r="M23" s="81">
        <f>SUM(M3:M22)</f>
        <v>0</v>
      </c>
      <c r="N23" s="81">
        <f>SUM(N3:N22)</f>
        <v>26.700000000000003</v>
      </c>
    </row>
    <row r="24" spans="1:14" x14ac:dyDescent="0.25">
      <c r="A24" s="47"/>
      <c r="B24" s="47"/>
      <c r="C24" s="47"/>
      <c r="D24" s="110"/>
      <c r="E24" s="47"/>
      <c r="F24" s="75"/>
      <c r="G24" s="47"/>
      <c r="H24" s="47"/>
      <c r="I24" s="47"/>
      <c r="J24" s="100"/>
      <c r="K24" s="47"/>
      <c r="L24" s="47"/>
      <c r="M24" s="47"/>
      <c r="N24" s="47"/>
    </row>
    <row r="25" spans="1:14" x14ac:dyDescent="0.25">
      <c r="A25" s="47"/>
      <c r="B25" s="47"/>
      <c r="C25" s="47"/>
      <c r="D25" s="111"/>
      <c r="E25" s="47"/>
      <c r="F25" s="75"/>
      <c r="G25" s="47"/>
      <c r="H25" s="47" t="s">
        <v>15</v>
      </c>
      <c r="I25" s="47"/>
      <c r="J25" s="100"/>
      <c r="K25" s="101">
        <f>N23*4.33</f>
        <v>115.61100000000002</v>
      </c>
      <c r="L25" s="101"/>
      <c r="M25" s="101"/>
      <c r="N25" s="47"/>
    </row>
    <row r="26" spans="1:14" x14ac:dyDescent="0.25">
      <c r="A26" s="47"/>
      <c r="B26" s="47" t="s">
        <v>16</v>
      </c>
      <c r="C26" s="47"/>
      <c r="D26" s="111"/>
      <c r="E26" s="47" t="s">
        <v>118</v>
      </c>
      <c r="F26" s="75"/>
      <c r="G26" s="47"/>
      <c r="H26" s="47"/>
      <c r="I26" s="112"/>
      <c r="J26" s="81"/>
      <c r="K26" s="47"/>
      <c r="L26" s="47"/>
      <c r="M26" s="47"/>
      <c r="N26" s="47"/>
    </row>
    <row r="27" spans="1:14" x14ac:dyDescent="0.25">
      <c r="A27" s="47"/>
      <c r="B27" s="47" t="s">
        <v>90</v>
      </c>
      <c r="C27" s="47"/>
      <c r="D27" s="113"/>
      <c r="E27" s="111"/>
      <c r="F27" s="75"/>
      <c r="G27" s="47"/>
      <c r="H27" s="47"/>
      <c r="I27" s="47"/>
      <c r="J27" s="47"/>
      <c r="K27" s="47"/>
      <c r="L27" s="47"/>
      <c r="M27" s="47"/>
      <c r="N27" s="47"/>
    </row>
  </sheetData>
  <pageMargins left="0" right="0" top="0" bottom="0" header="0" footer="0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22"/>
    </sheetView>
  </sheetViews>
  <sheetFormatPr baseColWidth="10" defaultRowHeight="15" x14ac:dyDescent="0.25"/>
  <cols>
    <col min="1" max="1" width="8.7109375" customWidth="1"/>
    <col min="2" max="2" width="15.85546875" customWidth="1"/>
    <col min="3" max="3" width="6" customWidth="1"/>
    <col min="4" max="4" width="12.7109375" customWidth="1"/>
    <col min="5" max="5" width="5.42578125" customWidth="1"/>
    <col min="6" max="6" width="16.5703125" customWidth="1"/>
    <col min="7" max="7" width="5.42578125" customWidth="1"/>
    <col min="9" max="9" width="5.85546875" customWidth="1"/>
    <col min="10" max="10" width="17.28515625" customWidth="1"/>
    <col min="11" max="11" width="5.7109375" customWidth="1"/>
    <col min="12" max="13" width="4.85546875" customWidth="1"/>
    <col min="14" max="14" width="7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27.75" customHeight="1" x14ac:dyDescent="0.25">
      <c r="A3" s="78"/>
      <c r="B3" s="52"/>
      <c r="C3" s="52"/>
      <c r="D3" s="104" t="s">
        <v>78</v>
      </c>
      <c r="E3" s="52"/>
      <c r="F3" s="83"/>
      <c r="G3" s="52"/>
      <c r="H3" s="52"/>
      <c r="I3" s="52"/>
      <c r="J3" s="104" t="s">
        <v>79</v>
      </c>
      <c r="K3" s="52"/>
      <c r="L3" s="52"/>
      <c r="M3" s="52"/>
      <c r="N3" s="52"/>
    </row>
    <row r="4" spans="1:14" ht="12" customHeight="1" x14ac:dyDescent="0.25">
      <c r="A4" s="82"/>
      <c r="B4" s="52"/>
      <c r="C4" s="52"/>
      <c r="D4" s="105" t="s">
        <v>80</v>
      </c>
      <c r="E4" s="52"/>
      <c r="F4" s="132"/>
      <c r="G4" s="52"/>
      <c r="H4" s="52"/>
      <c r="I4" s="52"/>
      <c r="J4" s="105" t="s">
        <v>81</v>
      </c>
      <c r="K4" s="52"/>
      <c r="L4" s="52"/>
      <c r="M4" s="52"/>
      <c r="N4" s="52"/>
    </row>
    <row r="5" spans="1:14" x14ac:dyDescent="0.25">
      <c r="A5" s="53">
        <v>10</v>
      </c>
      <c r="B5" s="54"/>
      <c r="C5" s="54"/>
      <c r="D5" s="106" t="s">
        <v>82</v>
      </c>
      <c r="E5" s="54">
        <v>1.1499999999999999</v>
      </c>
      <c r="F5" s="50"/>
      <c r="G5" s="54"/>
      <c r="H5" s="54"/>
      <c r="I5" s="54"/>
      <c r="J5" s="106" t="s">
        <v>83</v>
      </c>
      <c r="K5" s="54">
        <v>1.1499999999999999</v>
      </c>
      <c r="L5" s="54"/>
      <c r="M5" s="54"/>
      <c r="N5" s="54">
        <f>K5+E5</f>
        <v>2.2999999999999998</v>
      </c>
    </row>
    <row r="6" spans="1:14" ht="17.25" customHeight="1" x14ac:dyDescent="0.25">
      <c r="A6" s="78"/>
      <c r="B6" s="49" t="s">
        <v>84</v>
      </c>
      <c r="C6" s="58"/>
      <c r="D6" s="49"/>
      <c r="E6" s="58"/>
      <c r="F6" s="49" t="s">
        <v>84</v>
      </c>
      <c r="G6" s="58"/>
      <c r="H6" s="49"/>
      <c r="I6" s="58"/>
      <c r="J6" s="49" t="s">
        <v>84</v>
      </c>
      <c r="K6" s="58"/>
      <c r="L6" s="49"/>
      <c r="M6" s="58"/>
      <c r="N6" s="58"/>
    </row>
    <row r="7" spans="1:14" ht="14.25" customHeight="1" x14ac:dyDescent="0.25">
      <c r="A7" s="53">
        <v>14.81</v>
      </c>
      <c r="B7" s="50" t="s">
        <v>85</v>
      </c>
      <c r="C7" s="54">
        <v>0.33</v>
      </c>
      <c r="D7" s="54"/>
      <c r="E7" s="107"/>
      <c r="F7" s="50" t="s">
        <v>85</v>
      </c>
      <c r="G7" s="54">
        <v>0.33</v>
      </c>
      <c r="H7" s="50"/>
      <c r="I7" s="54"/>
      <c r="J7" s="50" t="s">
        <v>86</v>
      </c>
      <c r="K7" s="54">
        <v>2.76</v>
      </c>
      <c r="L7" s="54"/>
      <c r="M7" s="54"/>
      <c r="N7" s="54">
        <f>C7+E7+G7+I7+K7+M7</f>
        <v>3.42</v>
      </c>
    </row>
    <row r="8" spans="1:14" x14ac:dyDescent="0.25">
      <c r="A8" s="78"/>
      <c r="B8" s="49" t="s">
        <v>87</v>
      </c>
      <c r="C8" s="58"/>
      <c r="D8" s="49"/>
      <c r="E8" s="58"/>
      <c r="F8" s="49" t="s">
        <v>87</v>
      </c>
      <c r="G8" s="58"/>
      <c r="H8" s="49"/>
      <c r="I8" s="58"/>
      <c r="J8" s="49" t="s">
        <v>87</v>
      </c>
      <c r="K8" s="58"/>
      <c r="L8" s="49"/>
      <c r="M8" s="58"/>
      <c r="N8" s="58"/>
    </row>
    <row r="9" spans="1:14" ht="22.5" x14ac:dyDescent="0.25">
      <c r="A9" s="53">
        <v>12.42</v>
      </c>
      <c r="B9" s="50" t="s">
        <v>56</v>
      </c>
      <c r="C9" s="54">
        <v>2.06</v>
      </c>
      <c r="D9" s="50"/>
      <c r="E9" s="107"/>
      <c r="F9" s="50" t="s">
        <v>65</v>
      </c>
      <c r="G9" s="107">
        <v>0.4</v>
      </c>
      <c r="H9" s="50"/>
      <c r="I9" s="107"/>
      <c r="J9" s="89" t="s">
        <v>88</v>
      </c>
      <c r="K9" s="107">
        <v>0.4</v>
      </c>
      <c r="L9" s="50"/>
      <c r="M9" s="107"/>
      <c r="N9" s="54">
        <f>C9+E9+G9+I9+K9+M9</f>
        <v>2.86</v>
      </c>
    </row>
    <row r="10" spans="1:14" ht="23.25" x14ac:dyDescent="0.25">
      <c r="A10" s="78"/>
      <c r="B10" s="51"/>
      <c r="C10" s="58"/>
      <c r="D10" s="60"/>
      <c r="E10" s="58"/>
      <c r="F10" s="55"/>
      <c r="G10" s="58"/>
      <c r="H10" s="60" t="s">
        <v>48</v>
      </c>
      <c r="I10" s="58"/>
      <c r="J10" s="60"/>
      <c r="K10" s="58"/>
      <c r="L10" s="114"/>
      <c r="M10" s="58"/>
      <c r="N10" s="10"/>
    </row>
    <row r="11" spans="1:14" x14ac:dyDescent="0.25">
      <c r="A11" s="53">
        <v>5</v>
      </c>
      <c r="B11" s="50"/>
      <c r="C11" s="54"/>
      <c r="D11" s="81"/>
      <c r="E11" s="54"/>
      <c r="F11" s="80"/>
      <c r="G11" s="54"/>
      <c r="H11" s="81" t="s">
        <v>13</v>
      </c>
      <c r="I11" s="54">
        <v>1.1499999999999999</v>
      </c>
      <c r="J11" s="81"/>
      <c r="K11" s="54"/>
      <c r="L11" s="54"/>
      <c r="M11" s="54"/>
      <c r="N11" s="12">
        <f>C11+E11+G11+I11+K11</f>
        <v>1.1499999999999999</v>
      </c>
    </row>
    <row r="12" spans="1:14" ht="13.5" customHeight="1" x14ac:dyDescent="0.25">
      <c r="A12" s="78"/>
      <c r="B12" s="114"/>
      <c r="C12" s="58"/>
      <c r="D12" s="60" t="s">
        <v>52</v>
      </c>
      <c r="E12" s="51"/>
      <c r="F12" s="60"/>
      <c r="G12" s="58"/>
      <c r="H12" s="60"/>
      <c r="I12" s="58"/>
      <c r="J12" s="114"/>
      <c r="K12" s="58"/>
      <c r="L12" s="35"/>
      <c r="M12" s="58"/>
      <c r="N12" s="10"/>
    </row>
    <row r="13" spans="1:14" x14ac:dyDescent="0.25">
      <c r="A13" s="53">
        <v>5</v>
      </c>
      <c r="B13" s="80"/>
      <c r="C13" s="54"/>
      <c r="D13" s="81" t="s">
        <v>13</v>
      </c>
      <c r="E13" s="54">
        <v>1.1499999999999999</v>
      </c>
      <c r="F13" s="86"/>
      <c r="G13" s="54"/>
      <c r="H13" s="54"/>
      <c r="I13" s="54"/>
      <c r="J13" s="86"/>
      <c r="K13" s="54"/>
      <c r="L13" s="12"/>
      <c r="M13" s="54"/>
      <c r="N13" s="12">
        <f>E13+G13+I13+K13+M13</f>
        <v>1.1499999999999999</v>
      </c>
    </row>
    <row r="14" spans="1:14" x14ac:dyDescent="0.25">
      <c r="A14" s="5"/>
      <c r="B14" s="6" t="s">
        <v>106</v>
      </c>
      <c r="C14" s="10"/>
      <c r="D14" s="6" t="s">
        <v>106</v>
      </c>
      <c r="E14" s="10"/>
      <c r="F14" s="6" t="s">
        <v>106</v>
      </c>
      <c r="G14" s="10"/>
      <c r="H14" s="6" t="s">
        <v>106</v>
      </c>
      <c r="I14" s="10"/>
      <c r="J14" s="6" t="s">
        <v>106</v>
      </c>
      <c r="K14" s="10"/>
      <c r="L14" s="131"/>
      <c r="M14" s="10"/>
      <c r="N14" s="10"/>
    </row>
    <row r="15" spans="1:14" x14ac:dyDescent="0.25">
      <c r="A15" s="11">
        <v>45</v>
      </c>
      <c r="B15" s="12"/>
      <c r="C15" s="12">
        <v>2.08</v>
      </c>
      <c r="D15" s="12"/>
      <c r="E15" s="12">
        <v>2.0699999999999998</v>
      </c>
      <c r="F15" s="14"/>
      <c r="G15" s="12">
        <v>2.08</v>
      </c>
      <c r="H15" s="12"/>
      <c r="I15" s="12">
        <v>2.0699999999999998</v>
      </c>
      <c r="J15" s="12"/>
      <c r="K15" s="12">
        <v>2.08</v>
      </c>
      <c r="L15" s="12"/>
      <c r="M15" s="12"/>
      <c r="N15" s="12">
        <f>C15+E15+G15+I15+K15+M15</f>
        <v>10.38</v>
      </c>
    </row>
    <row r="16" spans="1:14" x14ac:dyDescent="0.25">
      <c r="A16" s="108"/>
      <c r="B16" s="58"/>
      <c r="C16" s="58"/>
      <c r="D16" s="58"/>
      <c r="E16" s="78"/>
      <c r="F16" s="51"/>
      <c r="G16" s="58"/>
      <c r="H16" s="58"/>
      <c r="I16" s="58"/>
      <c r="J16" s="58"/>
      <c r="K16" s="58"/>
      <c r="L16" s="52"/>
      <c r="M16" s="52"/>
      <c r="N16" s="52"/>
    </row>
    <row r="17" spans="1:14" x14ac:dyDescent="0.25">
      <c r="A17" s="81">
        <f>SUM(A3:A16)</f>
        <v>92.23</v>
      </c>
      <c r="B17" s="53" t="s">
        <v>10</v>
      </c>
      <c r="C17" s="81">
        <f>SUM(C3:C16)</f>
        <v>4.4700000000000006</v>
      </c>
      <c r="D17" s="81"/>
      <c r="E17" s="81">
        <f>SUM(E3:E16)</f>
        <v>4.3699999999999992</v>
      </c>
      <c r="F17" s="109"/>
      <c r="G17" s="81">
        <f>SUM(G3:G16)</f>
        <v>2.81</v>
      </c>
      <c r="H17" s="53"/>
      <c r="I17" s="81">
        <f>SUM(I3:I16)</f>
        <v>3.2199999999999998</v>
      </c>
      <c r="J17" s="53"/>
      <c r="K17" s="81">
        <f>SUM(K3:K16)</f>
        <v>6.39</v>
      </c>
      <c r="L17" s="81"/>
      <c r="M17" s="81">
        <f>SUM(M3:M16)</f>
        <v>0</v>
      </c>
      <c r="N17" s="81">
        <f>SUM(N3:N16)</f>
        <v>21.26</v>
      </c>
    </row>
    <row r="18" spans="1:14" x14ac:dyDescent="0.25">
      <c r="A18" s="47"/>
      <c r="B18" s="47"/>
      <c r="C18" s="47"/>
      <c r="D18" s="110"/>
      <c r="E18" s="47"/>
      <c r="F18" s="75"/>
      <c r="G18" s="47"/>
      <c r="H18" s="47"/>
      <c r="I18" s="47"/>
      <c r="J18" s="100"/>
      <c r="K18" s="47"/>
      <c r="L18" s="47"/>
      <c r="M18" s="47"/>
      <c r="N18" s="47"/>
    </row>
    <row r="19" spans="1:14" x14ac:dyDescent="0.25">
      <c r="A19" s="47"/>
      <c r="B19" s="47"/>
      <c r="C19" s="47"/>
      <c r="D19" s="111"/>
      <c r="E19" s="47"/>
      <c r="F19" s="75"/>
      <c r="G19" s="47"/>
      <c r="H19" s="47" t="s">
        <v>15</v>
      </c>
      <c r="I19" s="47"/>
      <c r="J19" s="100"/>
      <c r="K19" s="101">
        <f>N17*4.33</f>
        <v>92.055800000000005</v>
      </c>
      <c r="L19" s="101"/>
      <c r="M19" s="101"/>
      <c r="N19" s="47"/>
    </row>
    <row r="20" spans="1:14" x14ac:dyDescent="0.25">
      <c r="A20" s="47"/>
      <c r="B20" s="47" t="s">
        <v>16</v>
      </c>
      <c r="C20" s="47"/>
      <c r="D20" s="111"/>
      <c r="E20" s="47" t="s">
        <v>112</v>
      </c>
      <c r="F20" s="75"/>
      <c r="G20" s="47"/>
      <c r="H20" s="47"/>
      <c r="I20" s="112"/>
      <c r="J20" s="81"/>
      <c r="K20" s="47"/>
      <c r="L20" s="47"/>
      <c r="M20" s="47"/>
      <c r="N20" s="47"/>
    </row>
    <row r="21" spans="1:14" x14ac:dyDescent="0.25">
      <c r="A21" s="47"/>
      <c r="B21" s="47" t="s">
        <v>90</v>
      </c>
      <c r="C21" s="47"/>
      <c r="D21" s="113"/>
      <c r="E21" s="111"/>
      <c r="F21" s="75"/>
      <c r="G21" s="47"/>
      <c r="H21" s="47"/>
      <c r="I21" s="47"/>
      <c r="J21" s="47"/>
      <c r="K21" s="47"/>
      <c r="L21" s="47"/>
      <c r="M21" s="47"/>
      <c r="N21" s="47"/>
    </row>
  </sheetData>
  <pageMargins left="0.7" right="0.7" top="0.75" bottom="0.75" header="0.3" footer="0.3"/>
  <pageSetup paperSize="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24"/>
    </sheetView>
  </sheetViews>
  <sheetFormatPr baseColWidth="10" defaultRowHeight="15" x14ac:dyDescent="0.25"/>
  <cols>
    <col min="1" max="1" width="7.5703125" customWidth="1"/>
    <col min="3" max="3" width="7" customWidth="1"/>
    <col min="5" max="5" width="8" customWidth="1"/>
    <col min="7" max="7" width="7" customWidth="1"/>
    <col min="9" max="9" width="7.42578125" customWidth="1"/>
    <col min="11" max="12" width="6.7109375" customWidth="1"/>
    <col min="13" max="13" width="4.85546875" customWidth="1"/>
    <col min="14" max="14" width="6.2851562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34.5" x14ac:dyDescent="0.25">
      <c r="A3" s="78"/>
      <c r="B3" s="52"/>
      <c r="C3" s="52"/>
      <c r="D3" s="104" t="s">
        <v>78</v>
      </c>
      <c r="E3" s="52"/>
      <c r="F3" s="83"/>
      <c r="G3" s="52"/>
      <c r="H3" s="52"/>
      <c r="I3" s="52"/>
      <c r="J3" s="104" t="s">
        <v>79</v>
      </c>
      <c r="K3" s="52"/>
      <c r="L3" s="52"/>
      <c r="M3" s="52"/>
      <c r="N3" s="52"/>
    </row>
    <row r="4" spans="1:14" ht="23.25" x14ac:dyDescent="0.25">
      <c r="A4" s="82"/>
      <c r="B4" s="52"/>
      <c r="C4" s="52"/>
      <c r="D4" s="105" t="s">
        <v>80</v>
      </c>
      <c r="E4" s="52"/>
      <c r="F4" s="132"/>
      <c r="G4" s="52"/>
      <c r="H4" s="52"/>
      <c r="I4" s="52"/>
      <c r="J4" s="105" t="s">
        <v>81</v>
      </c>
      <c r="K4" s="52"/>
      <c r="L4" s="52"/>
      <c r="M4" s="52"/>
      <c r="N4" s="52"/>
    </row>
    <row r="5" spans="1:14" x14ac:dyDescent="0.25">
      <c r="A5" s="53">
        <v>10</v>
      </c>
      <c r="B5" s="54"/>
      <c r="C5" s="54"/>
      <c r="D5" s="106" t="s">
        <v>82</v>
      </c>
      <c r="E5" s="54">
        <v>1.1499999999999999</v>
      </c>
      <c r="F5" s="50"/>
      <c r="G5" s="54"/>
      <c r="H5" s="54"/>
      <c r="I5" s="54"/>
      <c r="J5" s="106" t="s">
        <v>83</v>
      </c>
      <c r="K5" s="54">
        <v>1.1499999999999999</v>
      </c>
      <c r="L5" s="54"/>
      <c r="M5" s="54"/>
      <c r="N5" s="54">
        <f>K5+E5</f>
        <v>2.2999999999999998</v>
      </c>
    </row>
    <row r="6" spans="1:14" ht="23.25" x14ac:dyDescent="0.25">
      <c r="A6" s="78"/>
      <c r="B6" s="49" t="s">
        <v>84</v>
      </c>
      <c r="C6" s="58"/>
      <c r="D6" s="49"/>
      <c r="E6" s="58"/>
      <c r="F6" s="49" t="s">
        <v>84</v>
      </c>
      <c r="G6" s="58"/>
      <c r="H6" s="49"/>
      <c r="I6" s="58"/>
      <c r="J6" s="49" t="s">
        <v>84</v>
      </c>
      <c r="K6" s="58"/>
      <c r="L6" s="49"/>
      <c r="M6" s="58"/>
      <c r="N6" s="58"/>
    </row>
    <row r="7" spans="1:14" ht="23.25" x14ac:dyDescent="0.25">
      <c r="A7" s="53">
        <v>14.81</v>
      </c>
      <c r="B7" s="50" t="s">
        <v>85</v>
      </c>
      <c r="C7" s="54">
        <v>0.33</v>
      </c>
      <c r="D7" s="54"/>
      <c r="E7" s="107"/>
      <c r="F7" s="50" t="s">
        <v>85</v>
      </c>
      <c r="G7" s="54">
        <v>0.33</v>
      </c>
      <c r="H7" s="50"/>
      <c r="I7" s="54"/>
      <c r="J7" s="50" t="s">
        <v>86</v>
      </c>
      <c r="K7" s="54">
        <v>2.76</v>
      </c>
      <c r="L7" s="54"/>
      <c r="M7" s="54"/>
      <c r="N7" s="54">
        <f>C7+E7+G7+I7+K7+M7</f>
        <v>3.42</v>
      </c>
    </row>
    <row r="8" spans="1:14" x14ac:dyDescent="0.25">
      <c r="A8" s="78"/>
      <c r="B8" s="49" t="s">
        <v>87</v>
      </c>
      <c r="C8" s="58"/>
      <c r="D8" s="49"/>
      <c r="E8" s="58"/>
      <c r="F8" s="49" t="s">
        <v>87</v>
      </c>
      <c r="G8" s="58"/>
      <c r="H8" s="49"/>
      <c r="I8" s="58"/>
      <c r="J8" s="49" t="s">
        <v>87</v>
      </c>
      <c r="K8" s="58"/>
      <c r="L8" s="49"/>
      <c r="M8" s="58"/>
      <c r="N8" s="58"/>
    </row>
    <row r="9" spans="1:14" ht="45" x14ac:dyDescent="0.25">
      <c r="A9" s="53">
        <v>12.42</v>
      </c>
      <c r="B9" s="50" t="s">
        <v>56</v>
      </c>
      <c r="C9" s="54">
        <v>2.06</v>
      </c>
      <c r="D9" s="50"/>
      <c r="E9" s="107"/>
      <c r="F9" s="50" t="s">
        <v>65</v>
      </c>
      <c r="G9" s="107">
        <v>0.4</v>
      </c>
      <c r="H9" s="50"/>
      <c r="I9" s="107"/>
      <c r="J9" s="89" t="s">
        <v>88</v>
      </c>
      <c r="K9" s="107">
        <v>0.4</v>
      </c>
      <c r="L9" s="50"/>
      <c r="M9" s="107"/>
      <c r="N9" s="54">
        <f>C9+E9+G9+I9+K9+M9</f>
        <v>2.86</v>
      </c>
    </row>
    <row r="10" spans="1:14" ht="23.25" x14ac:dyDescent="0.25">
      <c r="A10" s="78"/>
      <c r="B10" s="51"/>
      <c r="C10" s="58"/>
      <c r="D10" s="60"/>
      <c r="E10" s="58"/>
      <c r="F10" s="55"/>
      <c r="G10" s="58"/>
      <c r="H10" s="60" t="s">
        <v>48</v>
      </c>
      <c r="I10" s="58"/>
      <c r="J10" s="60"/>
      <c r="K10" s="58"/>
      <c r="L10" s="114"/>
      <c r="M10" s="58"/>
      <c r="N10" s="10"/>
    </row>
    <row r="11" spans="1:14" x14ac:dyDescent="0.25">
      <c r="A11" s="53">
        <v>5</v>
      </c>
      <c r="B11" s="50"/>
      <c r="C11" s="54"/>
      <c r="D11" s="81"/>
      <c r="E11" s="54"/>
      <c r="F11" s="80"/>
      <c r="G11" s="54"/>
      <c r="H11" s="81" t="s">
        <v>13</v>
      </c>
      <c r="I11" s="54">
        <v>1.1499999999999999</v>
      </c>
      <c r="J11" s="81"/>
      <c r="K11" s="54"/>
      <c r="L11" s="54"/>
      <c r="M11" s="54"/>
      <c r="N11" s="12">
        <f>C11+E11+G11+I11+K11</f>
        <v>1.1499999999999999</v>
      </c>
    </row>
    <row r="12" spans="1:14" x14ac:dyDescent="0.25">
      <c r="A12" s="116"/>
      <c r="B12" s="51"/>
      <c r="C12" s="58"/>
      <c r="D12" s="117"/>
      <c r="E12" s="58"/>
      <c r="F12" s="118"/>
      <c r="G12" s="58"/>
      <c r="H12" s="117" t="s">
        <v>93</v>
      </c>
      <c r="I12" s="58"/>
      <c r="J12" s="117"/>
      <c r="K12" s="58"/>
      <c r="L12" s="58"/>
      <c r="M12" s="58"/>
      <c r="N12" s="10"/>
    </row>
    <row r="13" spans="1:14" x14ac:dyDescent="0.25">
      <c r="A13" s="119">
        <v>7</v>
      </c>
      <c r="B13" s="50"/>
      <c r="C13" s="54"/>
      <c r="D13" s="81"/>
      <c r="E13" s="54"/>
      <c r="F13" s="80"/>
      <c r="G13" s="54"/>
      <c r="H13" s="81" t="s">
        <v>13</v>
      </c>
      <c r="I13" s="54">
        <v>1.62</v>
      </c>
      <c r="J13" s="81"/>
      <c r="K13" s="54"/>
      <c r="L13" s="54"/>
      <c r="M13" s="54"/>
      <c r="N13" s="12">
        <f>I13</f>
        <v>1.62</v>
      </c>
    </row>
    <row r="14" spans="1:14" ht="23.25" x14ac:dyDescent="0.25">
      <c r="A14" s="78"/>
      <c r="B14" s="114"/>
      <c r="C14" s="58"/>
      <c r="D14" s="60" t="s">
        <v>52</v>
      </c>
      <c r="E14" s="51"/>
      <c r="F14" s="60"/>
      <c r="G14" s="58"/>
      <c r="H14" s="60"/>
      <c r="I14" s="58"/>
      <c r="J14" s="114"/>
      <c r="K14" s="58"/>
      <c r="L14" s="35"/>
      <c r="M14" s="58"/>
      <c r="N14" s="10"/>
    </row>
    <row r="15" spans="1:14" x14ac:dyDescent="0.25">
      <c r="A15" s="53">
        <v>5</v>
      </c>
      <c r="B15" s="80"/>
      <c r="C15" s="54"/>
      <c r="D15" s="81" t="s">
        <v>13</v>
      </c>
      <c r="E15" s="54">
        <v>1.1499999999999999</v>
      </c>
      <c r="F15" s="86"/>
      <c r="G15" s="54"/>
      <c r="H15" s="54"/>
      <c r="I15" s="54"/>
      <c r="J15" s="86"/>
      <c r="K15" s="54"/>
      <c r="L15" s="12"/>
      <c r="M15" s="54"/>
      <c r="N15" s="12">
        <f>E15+G15+I15+K15+M15</f>
        <v>1.1499999999999999</v>
      </c>
    </row>
    <row r="16" spans="1:14" x14ac:dyDescent="0.25">
      <c r="A16" s="5"/>
      <c r="B16" s="6" t="s">
        <v>106</v>
      </c>
      <c r="C16" s="10"/>
      <c r="D16" s="6" t="s">
        <v>106</v>
      </c>
      <c r="E16" s="10"/>
      <c r="F16" s="6" t="s">
        <v>106</v>
      </c>
      <c r="G16" s="10"/>
      <c r="H16" s="6" t="s">
        <v>106</v>
      </c>
      <c r="I16" s="10"/>
      <c r="J16" s="6" t="s">
        <v>106</v>
      </c>
      <c r="K16" s="10"/>
      <c r="L16" s="131"/>
      <c r="M16" s="10"/>
      <c r="N16" s="10"/>
    </row>
    <row r="17" spans="1:14" x14ac:dyDescent="0.25">
      <c r="A17" s="11">
        <v>45</v>
      </c>
      <c r="B17" s="12"/>
      <c r="C17" s="12">
        <v>2.08</v>
      </c>
      <c r="D17" s="12"/>
      <c r="E17" s="12">
        <v>2.0699999999999998</v>
      </c>
      <c r="F17" s="14"/>
      <c r="G17" s="12">
        <v>2.08</v>
      </c>
      <c r="H17" s="12"/>
      <c r="I17" s="12">
        <v>2.0699999999999998</v>
      </c>
      <c r="J17" s="12"/>
      <c r="K17" s="12">
        <v>2.08</v>
      </c>
      <c r="L17" s="12"/>
      <c r="M17" s="12"/>
      <c r="N17" s="12">
        <f>C17+E17+G17+I17+K17+M17</f>
        <v>10.38</v>
      </c>
    </row>
    <row r="18" spans="1:14" x14ac:dyDescent="0.25">
      <c r="A18" s="108"/>
      <c r="B18" s="58"/>
      <c r="C18" s="58"/>
      <c r="D18" s="58"/>
      <c r="E18" s="78"/>
      <c r="F18" s="51"/>
      <c r="G18" s="58"/>
      <c r="H18" s="58"/>
      <c r="I18" s="58"/>
      <c r="J18" s="58"/>
      <c r="K18" s="58"/>
      <c r="L18" s="52"/>
      <c r="M18" s="52"/>
      <c r="N18" s="52"/>
    </row>
    <row r="19" spans="1:14" x14ac:dyDescent="0.25">
      <c r="A19" s="81">
        <f>SUM(A3:A18)</f>
        <v>99.23</v>
      </c>
      <c r="B19" s="53" t="s">
        <v>10</v>
      </c>
      <c r="C19" s="81">
        <f>SUM(C3:C18)</f>
        <v>4.4700000000000006</v>
      </c>
      <c r="D19" s="81"/>
      <c r="E19" s="81">
        <f>SUM(E3:E18)</f>
        <v>4.3699999999999992</v>
      </c>
      <c r="F19" s="109"/>
      <c r="G19" s="81">
        <f>SUM(G3:G18)</f>
        <v>2.81</v>
      </c>
      <c r="H19" s="53"/>
      <c r="I19" s="81">
        <f>SUM(I3:I18)</f>
        <v>4.84</v>
      </c>
      <c r="J19" s="53"/>
      <c r="K19" s="81">
        <f>SUM(K3:K18)</f>
        <v>6.39</v>
      </c>
      <c r="L19" s="81"/>
      <c r="M19" s="81">
        <f>SUM(M3:M18)</f>
        <v>0</v>
      </c>
      <c r="N19" s="81">
        <f>SUM(N3:N18)</f>
        <v>22.880000000000003</v>
      </c>
    </row>
    <row r="20" spans="1:14" x14ac:dyDescent="0.25">
      <c r="A20" s="47"/>
      <c r="B20" s="47"/>
      <c r="C20" s="47"/>
      <c r="D20" s="110"/>
      <c r="E20" s="47"/>
      <c r="F20" s="75"/>
      <c r="G20" s="47"/>
      <c r="H20" s="47"/>
      <c r="I20" s="47"/>
      <c r="J20" s="100"/>
      <c r="K20" s="47"/>
      <c r="L20" s="47"/>
      <c r="M20" s="47"/>
      <c r="N20" s="47"/>
    </row>
    <row r="21" spans="1:14" x14ac:dyDescent="0.25">
      <c r="A21" s="47"/>
      <c r="B21" s="47"/>
      <c r="C21" s="47"/>
      <c r="D21" s="111"/>
      <c r="E21" s="47"/>
      <c r="F21" s="75"/>
      <c r="G21" s="47"/>
      <c r="H21" s="47" t="s">
        <v>15</v>
      </c>
      <c r="I21" s="47"/>
      <c r="J21" s="100"/>
      <c r="K21" s="101">
        <f>N19*4.33</f>
        <v>99.070400000000006</v>
      </c>
      <c r="L21" s="101"/>
      <c r="M21" s="101"/>
      <c r="N21" s="47"/>
    </row>
    <row r="22" spans="1:14" x14ac:dyDescent="0.25">
      <c r="A22" s="47"/>
      <c r="B22" s="47" t="s">
        <v>16</v>
      </c>
      <c r="C22" s="47"/>
      <c r="D22" s="111"/>
      <c r="E22" s="47" t="s">
        <v>111</v>
      </c>
      <c r="F22" s="75"/>
      <c r="G22" s="47"/>
      <c r="H22" s="47"/>
      <c r="I22" s="112"/>
      <c r="J22" s="81"/>
      <c r="K22" s="47"/>
      <c r="L22" s="47"/>
      <c r="M22" s="47"/>
      <c r="N22" s="47"/>
    </row>
    <row r="23" spans="1:14" x14ac:dyDescent="0.25">
      <c r="A23" s="47"/>
      <c r="B23" s="47" t="s">
        <v>90</v>
      </c>
      <c r="C23" s="47"/>
      <c r="D23" s="113"/>
      <c r="E23" s="111"/>
      <c r="F23" s="75"/>
      <c r="G23" s="47"/>
      <c r="H23" s="47"/>
      <c r="I23" s="47"/>
      <c r="J23" s="47"/>
      <c r="K23" s="47"/>
      <c r="L23" s="47"/>
      <c r="M23" s="47"/>
      <c r="N23" s="47"/>
    </row>
  </sheetData>
  <pageMargins left="0.25" right="0.25" top="0.75" bottom="0.75" header="0.3" footer="0.3"/>
  <pageSetup paperSize="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4" workbookViewId="0">
      <selection activeCell="A8" sqref="A8:N9"/>
    </sheetView>
  </sheetViews>
  <sheetFormatPr baseColWidth="10" defaultRowHeight="15" x14ac:dyDescent="0.25"/>
  <cols>
    <col min="1" max="1" width="8.28515625" customWidth="1"/>
    <col min="3" max="3" width="6.85546875" customWidth="1"/>
    <col min="4" max="4" width="13.85546875" customWidth="1"/>
    <col min="5" max="5" width="6.85546875" customWidth="1"/>
    <col min="6" max="6" width="16.42578125" customWidth="1"/>
    <col min="7" max="7" width="6.140625" customWidth="1"/>
    <col min="9" max="9" width="6.5703125" customWidth="1"/>
    <col min="10" max="10" width="14.28515625" customWidth="1"/>
    <col min="11" max="11" width="6.42578125" customWidth="1"/>
    <col min="13" max="13" width="6.7109375" customWidth="1"/>
    <col min="14" max="14" width="7.570312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23.25" x14ac:dyDescent="0.25">
      <c r="A3" s="78"/>
      <c r="B3" s="52"/>
      <c r="C3" s="52"/>
      <c r="D3" s="104" t="s">
        <v>78</v>
      </c>
      <c r="E3" s="52"/>
      <c r="F3" s="83"/>
      <c r="G3" s="52"/>
      <c r="H3" s="52"/>
      <c r="I3" s="52"/>
      <c r="J3" s="104" t="s">
        <v>79</v>
      </c>
      <c r="K3" s="52"/>
      <c r="L3" s="52"/>
      <c r="M3" s="52"/>
      <c r="N3" s="52"/>
    </row>
    <row r="4" spans="1:14" ht="45" customHeight="1" x14ac:dyDescent="0.25">
      <c r="A4" s="82"/>
      <c r="B4" s="52"/>
      <c r="C4" s="52"/>
      <c r="D4" s="105" t="s">
        <v>80</v>
      </c>
      <c r="E4" s="52"/>
      <c r="F4" s="132" t="s">
        <v>108</v>
      </c>
      <c r="G4" s="52"/>
      <c r="H4" s="52"/>
      <c r="I4" s="52"/>
      <c r="J4" s="105" t="s">
        <v>81</v>
      </c>
      <c r="K4" s="52"/>
      <c r="L4" s="52"/>
      <c r="M4" s="52"/>
      <c r="N4" s="52"/>
    </row>
    <row r="5" spans="1:14" x14ac:dyDescent="0.25">
      <c r="A5" s="53">
        <v>10</v>
      </c>
      <c r="B5" s="54"/>
      <c r="C5" s="54"/>
      <c r="D5" s="106" t="s">
        <v>82</v>
      </c>
      <c r="E5" s="54">
        <v>1.1499999999999999</v>
      </c>
      <c r="F5" s="50"/>
      <c r="G5" s="54"/>
      <c r="H5" s="54"/>
      <c r="I5" s="54"/>
      <c r="J5" s="106" t="s">
        <v>83</v>
      </c>
      <c r="K5" s="54">
        <v>1.1499999999999999</v>
      </c>
      <c r="L5" s="54"/>
      <c r="M5" s="54"/>
      <c r="N5" s="54">
        <f>K5+E5</f>
        <v>2.2999999999999998</v>
      </c>
    </row>
    <row r="6" spans="1:14" ht="23.25" x14ac:dyDescent="0.25">
      <c r="A6" s="78"/>
      <c r="B6" s="49" t="s">
        <v>84</v>
      </c>
      <c r="C6" s="58"/>
      <c r="D6" s="49"/>
      <c r="E6" s="58"/>
      <c r="F6" s="49" t="s">
        <v>84</v>
      </c>
      <c r="G6" s="58"/>
      <c r="H6" s="49"/>
      <c r="I6" s="58"/>
      <c r="J6" s="49" t="s">
        <v>84</v>
      </c>
      <c r="K6" s="58"/>
      <c r="L6" s="49"/>
      <c r="M6" s="58"/>
      <c r="N6" s="58"/>
    </row>
    <row r="7" spans="1:14" ht="23.25" x14ac:dyDescent="0.25">
      <c r="A7" s="53">
        <v>14.81</v>
      </c>
      <c r="B7" s="50" t="s">
        <v>85</v>
      </c>
      <c r="C7" s="54">
        <v>0.33</v>
      </c>
      <c r="D7" s="54"/>
      <c r="E7" s="107"/>
      <c r="F7" s="50" t="s">
        <v>85</v>
      </c>
      <c r="G7" s="54">
        <v>0.33</v>
      </c>
      <c r="H7" s="50"/>
      <c r="I7" s="54"/>
      <c r="J7" s="50" t="s">
        <v>86</v>
      </c>
      <c r="K7" s="54">
        <v>2.76</v>
      </c>
      <c r="L7" s="54"/>
      <c r="M7" s="54"/>
      <c r="N7" s="54">
        <f>C7+E7+G7+I7+K7+M7</f>
        <v>3.42</v>
      </c>
    </row>
    <row r="8" spans="1:14" x14ac:dyDescent="0.25">
      <c r="A8" s="78"/>
      <c r="B8" s="49" t="s">
        <v>87</v>
      </c>
      <c r="C8" s="58"/>
      <c r="D8" s="49" t="s">
        <v>87</v>
      </c>
      <c r="E8" s="58"/>
      <c r="F8" s="49" t="s">
        <v>87</v>
      </c>
      <c r="G8" s="58"/>
      <c r="H8" s="49" t="s">
        <v>87</v>
      </c>
      <c r="I8" s="58"/>
      <c r="J8" s="49" t="s">
        <v>87</v>
      </c>
      <c r="K8" s="58"/>
      <c r="L8" s="49" t="s">
        <v>87</v>
      </c>
      <c r="M8" s="58"/>
      <c r="N8" s="58"/>
    </row>
    <row r="9" spans="1:14" ht="37.5" customHeight="1" x14ac:dyDescent="0.25">
      <c r="A9" s="53">
        <v>14</v>
      </c>
      <c r="B9" s="50" t="s">
        <v>56</v>
      </c>
      <c r="C9" s="54">
        <v>1.23</v>
      </c>
      <c r="D9" s="50" t="s">
        <v>65</v>
      </c>
      <c r="E9" s="107">
        <v>0.4</v>
      </c>
      <c r="F9" s="50" t="s">
        <v>65</v>
      </c>
      <c r="G9" s="107">
        <v>0.4</v>
      </c>
      <c r="H9" s="50" t="s">
        <v>65</v>
      </c>
      <c r="I9" s="107">
        <v>0.4</v>
      </c>
      <c r="J9" s="89" t="s">
        <v>88</v>
      </c>
      <c r="K9" s="107">
        <v>0.4</v>
      </c>
      <c r="L9" s="50" t="s">
        <v>65</v>
      </c>
      <c r="M9" s="107">
        <v>0.4</v>
      </c>
      <c r="N9" s="54">
        <v>3.23</v>
      </c>
    </row>
    <row r="10" spans="1:14" ht="23.25" x14ac:dyDescent="0.25">
      <c r="A10" s="78"/>
      <c r="B10" s="51"/>
      <c r="C10" s="58"/>
      <c r="D10" s="60"/>
      <c r="E10" s="58"/>
      <c r="F10" s="55"/>
      <c r="G10" s="58"/>
      <c r="H10" s="60" t="s">
        <v>48</v>
      </c>
      <c r="I10" s="58"/>
      <c r="J10" s="60"/>
      <c r="K10" s="58"/>
      <c r="L10" s="114"/>
      <c r="M10" s="58"/>
      <c r="N10" s="10"/>
    </row>
    <row r="11" spans="1:14" x14ac:dyDescent="0.25">
      <c r="A11" s="53">
        <v>5</v>
      </c>
      <c r="B11" s="50"/>
      <c r="C11" s="54"/>
      <c r="D11" s="81"/>
      <c r="E11" s="54"/>
      <c r="F11" s="80"/>
      <c r="G11" s="54"/>
      <c r="H11" s="81" t="s">
        <v>13</v>
      </c>
      <c r="I11" s="54">
        <v>1.1499999999999999</v>
      </c>
      <c r="J11" s="81"/>
      <c r="K11" s="54"/>
      <c r="L11" s="54"/>
      <c r="M11" s="54"/>
      <c r="N11" s="12">
        <f>C11+E11+G11+I11+K11</f>
        <v>1.1499999999999999</v>
      </c>
    </row>
    <row r="12" spans="1:14" x14ac:dyDescent="0.25">
      <c r="A12" s="116"/>
      <c r="B12" s="51"/>
      <c r="C12" s="58"/>
      <c r="D12" s="117"/>
      <c r="E12" s="58"/>
      <c r="F12" s="118"/>
      <c r="G12" s="58"/>
      <c r="H12" s="117" t="s">
        <v>93</v>
      </c>
      <c r="I12" s="58"/>
      <c r="J12" s="117"/>
      <c r="K12" s="58"/>
      <c r="L12" s="58"/>
      <c r="M12" s="58"/>
      <c r="N12" s="10"/>
    </row>
    <row r="13" spans="1:14" x14ac:dyDescent="0.25">
      <c r="A13" s="119">
        <v>7</v>
      </c>
      <c r="B13" s="50"/>
      <c r="C13" s="54"/>
      <c r="D13" s="81"/>
      <c r="E13" s="54"/>
      <c r="F13" s="80"/>
      <c r="G13" s="54"/>
      <c r="H13" s="81" t="s">
        <v>13</v>
      </c>
      <c r="I13" s="54">
        <v>1.62</v>
      </c>
      <c r="J13" s="81"/>
      <c r="K13" s="54"/>
      <c r="L13" s="54"/>
      <c r="M13" s="54"/>
      <c r="N13" s="12">
        <f>I13</f>
        <v>1.62</v>
      </c>
    </row>
    <row r="14" spans="1:14" x14ac:dyDescent="0.25">
      <c r="A14" s="78"/>
      <c r="B14" s="114"/>
      <c r="C14" s="58"/>
      <c r="D14" s="60" t="s">
        <v>52</v>
      </c>
      <c r="E14" s="51"/>
      <c r="F14" s="60"/>
      <c r="G14" s="58"/>
      <c r="H14" s="60"/>
      <c r="I14" s="58"/>
      <c r="J14" s="114"/>
      <c r="K14" s="58"/>
      <c r="L14" s="35"/>
      <c r="M14" s="58"/>
      <c r="N14" s="10"/>
    </row>
    <row r="15" spans="1:14" x14ac:dyDescent="0.25">
      <c r="A15" s="53">
        <v>5</v>
      </c>
      <c r="B15" s="80"/>
      <c r="C15" s="54"/>
      <c r="D15" s="81" t="s">
        <v>13</v>
      </c>
      <c r="E15" s="54">
        <v>1.1499999999999999</v>
      </c>
      <c r="F15" s="86"/>
      <c r="G15" s="54"/>
      <c r="H15" s="54"/>
      <c r="I15" s="54"/>
      <c r="J15" s="86"/>
      <c r="K15" s="54"/>
      <c r="L15" s="12"/>
      <c r="M15" s="54"/>
      <c r="N15" s="12">
        <f>E15+G15+I15+K15+M15</f>
        <v>1.1499999999999999</v>
      </c>
    </row>
    <row r="16" spans="1:14" x14ac:dyDescent="0.25">
      <c r="A16" s="5"/>
      <c r="B16" s="6" t="s">
        <v>106</v>
      </c>
      <c r="C16" s="10"/>
      <c r="D16" s="6" t="s">
        <v>106</v>
      </c>
      <c r="E16" s="10"/>
      <c r="F16" s="6" t="s">
        <v>106</v>
      </c>
      <c r="G16" s="10"/>
      <c r="H16" s="6" t="s">
        <v>106</v>
      </c>
      <c r="I16" s="10"/>
      <c r="J16" s="6" t="s">
        <v>106</v>
      </c>
      <c r="K16" s="10"/>
      <c r="L16" s="131"/>
      <c r="M16" s="10"/>
      <c r="N16" s="10"/>
    </row>
    <row r="17" spans="1:14" x14ac:dyDescent="0.25">
      <c r="A17" s="11">
        <v>45</v>
      </c>
      <c r="B17" s="12"/>
      <c r="C17" s="12">
        <v>2.08</v>
      </c>
      <c r="D17" s="12"/>
      <c r="E17" s="12">
        <v>2.0699999999999998</v>
      </c>
      <c r="F17" s="14"/>
      <c r="G17" s="12">
        <v>2.08</v>
      </c>
      <c r="H17" s="12"/>
      <c r="I17" s="12">
        <v>2.0699999999999998</v>
      </c>
      <c r="J17" s="12"/>
      <c r="K17" s="12">
        <v>2.08</v>
      </c>
      <c r="L17" s="12"/>
      <c r="M17" s="12"/>
      <c r="N17" s="12">
        <f>C17+E17+G17+I17+K17+M17</f>
        <v>10.38</v>
      </c>
    </row>
    <row r="18" spans="1:14" x14ac:dyDescent="0.25">
      <c r="A18" s="108"/>
      <c r="B18" s="58"/>
      <c r="C18" s="58"/>
      <c r="D18" s="58"/>
      <c r="E18" s="78"/>
      <c r="F18" s="51"/>
      <c r="G18" s="58"/>
      <c r="H18" s="58"/>
      <c r="I18" s="58"/>
      <c r="J18" s="58"/>
      <c r="K18" s="58"/>
      <c r="L18" s="52"/>
      <c r="M18" s="52"/>
      <c r="N18" s="52"/>
    </row>
    <row r="19" spans="1:14" x14ac:dyDescent="0.25">
      <c r="A19" s="81">
        <f>SUM(A3:A18)</f>
        <v>100.81</v>
      </c>
      <c r="B19" s="53" t="s">
        <v>10</v>
      </c>
      <c r="C19" s="81">
        <f>SUM(C3:C18)</f>
        <v>3.64</v>
      </c>
      <c r="D19" s="81"/>
      <c r="E19" s="81">
        <f>SUM(E3:E18)</f>
        <v>4.7699999999999996</v>
      </c>
      <c r="F19" s="109"/>
      <c r="G19" s="81">
        <f>SUM(G3:G18)</f>
        <v>2.81</v>
      </c>
      <c r="H19" s="53"/>
      <c r="I19" s="81">
        <f>SUM(I3:I18)</f>
        <v>5.24</v>
      </c>
      <c r="J19" s="53"/>
      <c r="K19" s="81">
        <f>SUM(K3:K18)</f>
        <v>6.39</v>
      </c>
      <c r="L19" s="81"/>
      <c r="M19" s="81">
        <f>SUM(M3:M18)</f>
        <v>0.4</v>
      </c>
      <c r="N19" s="81">
        <f>SUM(N3:N18)</f>
        <v>23.25</v>
      </c>
    </row>
    <row r="20" spans="1:14" x14ac:dyDescent="0.25">
      <c r="A20" s="47"/>
      <c r="B20" s="47"/>
      <c r="C20" s="47"/>
      <c r="D20" s="110"/>
      <c r="E20" s="47"/>
      <c r="F20" s="75"/>
      <c r="G20" s="47"/>
      <c r="H20" s="47"/>
      <c r="I20" s="47"/>
      <c r="J20" s="100"/>
      <c r="K20" s="47"/>
      <c r="L20" s="47"/>
      <c r="M20" s="47"/>
      <c r="N20" s="47"/>
    </row>
    <row r="21" spans="1:14" x14ac:dyDescent="0.25">
      <c r="A21" s="47"/>
      <c r="B21" s="47"/>
      <c r="C21" s="47"/>
      <c r="D21" s="111"/>
      <c r="E21" s="47"/>
      <c r="F21" s="75"/>
      <c r="G21" s="47"/>
      <c r="H21" s="47" t="s">
        <v>15</v>
      </c>
      <c r="I21" s="47"/>
      <c r="J21" s="100"/>
      <c r="K21" s="101">
        <f>N19*4.33</f>
        <v>100.6725</v>
      </c>
      <c r="L21" s="101"/>
      <c r="M21" s="101"/>
      <c r="N21" s="47"/>
    </row>
    <row r="22" spans="1:14" x14ac:dyDescent="0.25">
      <c r="A22" s="47"/>
      <c r="B22" s="47" t="s">
        <v>16</v>
      </c>
      <c r="C22" s="47"/>
      <c r="D22" s="111"/>
      <c r="E22" s="47" t="s">
        <v>110</v>
      </c>
      <c r="F22" s="75"/>
      <c r="G22" s="47"/>
      <c r="H22" s="47"/>
      <c r="I22" s="112"/>
      <c r="J22" s="81"/>
      <c r="K22" s="47"/>
      <c r="L22" s="47"/>
      <c r="M22" s="47"/>
      <c r="N22" s="47"/>
    </row>
    <row r="23" spans="1:14" x14ac:dyDescent="0.25">
      <c r="A23" s="47"/>
      <c r="B23" s="47" t="s">
        <v>90</v>
      </c>
      <c r="C23" s="47"/>
      <c r="D23" s="113"/>
      <c r="E23" s="111"/>
      <c r="F23" s="75"/>
      <c r="G23" s="47"/>
      <c r="H23" s="47"/>
      <c r="I23" s="47"/>
      <c r="J23" s="47"/>
      <c r="K23" s="47"/>
      <c r="L23" s="47"/>
      <c r="M23" s="47"/>
      <c r="N23" s="47"/>
    </row>
  </sheetData>
  <pageMargins left="0.25" right="0.25" top="0.75" bottom="0.75" header="0.3" footer="0.3"/>
  <pageSetup paperSize="9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23"/>
    </sheetView>
  </sheetViews>
  <sheetFormatPr baseColWidth="10" defaultRowHeight="15" x14ac:dyDescent="0.25"/>
  <cols>
    <col min="1" max="1" width="9.140625" customWidth="1"/>
    <col min="3" max="3" width="8" customWidth="1"/>
    <col min="4" max="4" width="13.140625" customWidth="1"/>
    <col min="5" max="5" width="8.140625" customWidth="1"/>
    <col min="7" max="7" width="6.7109375" customWidth="1"/>
    <col min="9" max="9" width="6.28515625" customWidth="1"/>
    <col min="10" max="10" width="12.85546875" customWidth="1"/>
    <col min="11" max="11" width="6.85546875" customWidth="1"/>
    <col min="12" max="12" width="7.28515625" customWidth="1"/>
    <col min="13" max="13" width="7.7109375" customWidth="1"/>
    <col min="14" max="14" width="6.4257812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23.25" x14ac:dyDescent="0.25">
      <c r="A3" s="78"/>
      <c r="B3" s="52"/>
      <c r="C3" s="52"/>
      <c r="D3" s="104" t="s">
        <v>78</v>
      </c>
      <c r="E3" s="52"/>
      <c r="F3" s="83"/>
      <c r="G3" s="52"/>
      <c r="H3" s="52"/>
      <c r="I3" s="52"/>
      <c r="J3" s="104" t="s">
        <v>79</v>
      </c>
      <c r="K3" s="52"/>
      <c r="L3" s="52"/>
      <c r="M3" s="52"/>
      <c r="N3" s="52"/>
    </row>
    <row r="4" spans="1:14" x14ac:dyDescent="0.25">
      <c r="A4" s="82"/>
      <c r="B4" s="52"/>
      <c r="C4" s="52"/>
      <c r="D4" s="105" t="s">
        <v>80</v>
      </c>
      <c r="E4" s="52"/>
      <c r="F4" s="132"/>
      <c r="G4" s="52"/>
      <c r="H4" s="52"/>
      <c r="I4" s="52"/>
      <c r="J4" s="105" t="s">
        <v>81</v>
      </c>
      <c r="K4" s="52"/>
      <c r="L4" s="52"/>
      <c r="M4" s="52"/>
      <c r="N4" s="52"/>
    </row>
    <row r="5" spans="1:14" x14ac:dyDescent="0.25">
      <c r="A5" s="53">
        <v>10</v>
      </c>
      <c r="B5" s="54"/>
      <c r="C5" s="54"/>
      <c r="D5" s="106" t="s">
        <v>82</v>
      </c>
      <c r="E5" s="54">
        <v>1.1499999999999999</v>
      </c>
      <c r="F5" s="50"/>
      <c r="G5" s="54"/>
      <c r="H5" s="54"/>
      <c r="I5" s="54"/>
      <c r="J5" s="106" t="s">
        <v>83</v>
      </c>
      <c r="K5" s="54">
        <v>1.1499999999999999</v>
      </c>
      <c r="L5" s="54"/>
      <c r="M5" s="54"/>
      <c r="N5" s="54">
        <f>K5+E5</f>
        <v>2.2999999999999998</v>
      </c>
    </row>
    <row r="6" spans="1:14" ht="23.25" x14ac:dyDescent="0.25">
      <c r="A6" s="78"/>
      <c r="B6" s="49" t="s">
        <v>84</v>
      </c>
      <c r="C6" s="58"/>
      <c r="D6" s="49"/>
      <c r="E6" s="58"/>
      <c r="F6" s="49" t="s">
        <v>84</v>
      </c>
      <c r="G6" s="58"/>
      <c r="H6" s="49"/>
      <c r="I6" s="58"/>
      <c r="J6" s="49" t="s">
        <v>84</v>
      </c>
      <c r="K6" s="58"/>
      <c r="L6" s="49"/>
      <c r="M6" s="58"/>
      <c r="N6" s="58"/>
    </row>
    <row r="7" spans="1:14" ht="23.25" x14ac:dyDescent="0.25">
      <c r="A7" s="53">
        <v>14.81</v>
      </c>
      <c r="B7" s="50" t="s">
        <v>85</v>
      </c>
      <c r="C7" s="54">
        <v>0.33</v>
      </c>
      <c r="D7" s="54"/>
      <c r="E7" s="107"/>
      <c r="F7" s="50" t="s">
        <v>85</v>
      </c>
      <c r="G7" s="54">
        <v>0.33</v>
      </c>
      <c r="H7" s="50"/>
      <c r="I7" s="54"/>
      <c r="J7" s="50" t="s">
        <v>86</v>
      </c>
      <c r="K7" s="54">
        <v>2.76</v>
      </c>
      <c r="L7" s="54"/>
      <c r="M7" s="54"/>
      <c r="N7" s="54">
        <f>C7+E7+G7+I7+K7+M7</f>
        <v>3.42</v>
      </c>
    </row>
    <row r="8" spans="1:14" x14ac:dyDescent="0.25">
      <c r="A8" s="78"/>
      <c r="B8" s="49" t="s">
        <v>87</v>
      </c>
      <c r="C8" s="58"/>
      <c r="D8" s="49"/>
      <c r="E8" s="58"/>
      <c r="F8" s="49" t="s">
        <v>87</v>
      </c>
      <c r="G8" s="58"/>
      <c r="H8" s="49"/>
      <c r="I8" s="58"/>
      <c r="J8" s="49" t="s">
        <v>87</v>
      </c>
      <c r="K8" s="58"/>
      <c r="L8" s="49"/>
      <c r="M8" s="58"/>
      <c r="N8" s="58"/>
    </row>
    <row r="9" spans="1:14" ht="33.75" x14ac:dyDescent="0.25">
      <c r="A9" s="53">
        <v>12.42</v>
      </c>
      <c r="B9" s="50" t="s">
        <v>56</v>
      </c>
      <c r="C9" s="54">
        <v>2.06</v>
      </c>
      <c r="D9" s="50"/>
      <c r="E9" s="107"/>
      <c r="F9" s="50" t="s">
        <v>65</v>
      </c>
      <c r="G9" s="107">
        <v>0.4</v>
      </c>
      <c r="H9" s="50"/>
      <c r="I9" s="107"/>
      <c r="J9" s="89" t="s">
        <v>88</v>
      </c>
      <c r="K9" s="107">
        <v>0.4</v>
      </c>
      <c r="L9" s="50"/>
      <c r="M9" s="107"/>
      <c r="N9" s="54">
        <f>C9+E9+G9+I9+K9+M9</f>
        <v>2.86</v>
      </c>
    </row>
    <row r="10" spans="1:14" ht="23.25" x14ac:dyDescent="0.25">
      <c r="A10" s="78"/>
      <c r="B10" s="51"/>
      <c r="C10" s="58"/>
      <c r="D10" s="60"/>
      <c r="E10" s="58"/>
      <c r="F10" s="55"/>
      <c r="G10" s="58"/>
      <c r="H10" s="60" t="s">
        <v>48</v>
      </c>
      <c r="I10" s="58"/>
      <c r="J10" s="60"/>
      <c r="K10" s="58"/>
      <c r="L10" s="114"/>
      <c r="M10" s="58"/>
      <c r="N10" s="10"/>
    </row>
    <row r="11" spans="1:14" x14ac:dyDescent="0.25">
      <c r="A11" s="53">
        <v>5</v>
      </c>
      <c r="B11" s="50"/>
      <c r="C11" s="54"/>
      <c r="D11" s="81"/>
      <c r="E11" s="54"/>
      <c r="F11" s="80"/>
      <c r="G11" s="54"/>
      <c r="H11" s="81" t="s">
        <v>13</v>
      </c>
      <c r="I11" s="54">
        <v>1.1499999999999999</v>
      </c>
      <c r="J11" s="81"/>
      <c r="K11" s="54"/>
      <c r="L11" s="54"/>
      <c r="M11" s="54"/>
      <c r="N11" s="12">
        <f>C11+E11+G11+I11+K11</f>
        <v>1.1499999999999999</v>
      </c>
    </row>
    <row r="12" spans="1:14" x14ac:dyDescent="0.25">
      <c r="A12" s="116"/>
      <c r="B12" s="51"/>
      <c r="C12" s="58"/>
      <c r="D12" s="117"/>
      <c r="E12" s="58"/>
      <c r="F12" s="118"/>
      <c r="G12" s="58"/>
      <c r="H12" s="117" t="s">
        <v>93</v>
      </c>
      <c r="I12" s="58"/>
      <c r="J12" s="117"/>
      <c r="K12" s="58"/>
      <c r="L12" s="58"/>
      <c r="M12" s="58"/>
      <c r="N12" s="10"/>
    </row>
    <row r="13" spans="1:14" x14ac:dyDescent="0.25">
      <c r="A13" s="119">
        <v>7</v>
      </c>
      <c r="B13" s="50"/>
      <c r="C13" s="54"/>
      <c r="D13" s="81"/>
      <c r="E13" s="54"/>
      <c r="F13" s="80"/>
      <c r="G13" s="54"/>
      <c r="H13" s="81" t="s">
        <v>13</v>
      </c>
      <c r="I13" s="54">
        <v>1.62</v>
      </c>
      <c r="J13" s="81"/>
      <c r="K13" s="54"/>
      <c r="L13" s="54"/>
      <c r="M13" s="54"/>
      <c r="N13" s="12">
        <f>I13</f>
        <v>1.62</v>
      </c>
    </row>
    <row r="14" spans="1:14" x14ac:dyDescent="0.25">
      <c r="A14" s="78"/>
      <c r="B14" s="114"/>
      <c r="C14" s="58"/>
      <c r="D14" s="60" t="s">
        <v>52</v>
      </c>
      <c r="E14" s="51"/>
      <c r="F14" s="60"/>
      <c r="G14" s="58"/>
      <c r="H14" s="60"/>
      <c r="I14" s="58"/>
      <c r="J14" s="114"/>
      <c r="K14" s="58"/>
      <c r="L14" s="35"/>
      <c r="M14" s="58"/>
      <c r="N14" s="10"/>
    </row>
    <row r="15" spans="1:14" x14ac:dyDescent="0.25">
      <c r="A15" s="53">
        <v>5</v>
      </c>
      <c r="B15" s="80"/>
      <c r="C15" s="54"/>
      <c r="D15" s="81" t="s">
        <v>13</v>
      </c>
      <c r="E15" s="54">
        <v>1.1499999999999999</v>
      </c>
      <c r="F15" s="86"/>
      <c r="G15" s="54"/>
      <c r="H15" s="54"/>
      <c r="I15" s="54"/>
      <c r="J15" s="86"/>
      <c r="K15" s="54"/>
      <c r="L15" s="12"/>
      <c r="M15" s="54"/>
      <c r="N15" s="12">
        <f>E15+G15+I15+K15+M15</f>
        <v>1.1499999999999999</v>
      </c>
    </row>
    <row r="16" spans="1:14" x14ac:dyDescent="0.25">
      <c r="A16" s="5"/>
      <c r="B16" s="6" t="s">
        <v>106</v>
      </c>
      <c r="C16" s="10"/>
      <c r="D16" s="6" t="s">
        <v>106</v>
      </c>
      <c r="E16" s="10"/>
      <c r="F16" s="6" t="s">
        <v>106</v>
      </c>
      <c r="G16" s="10"/>
      <c r="H16" s="6" t="s">
        <v>106</v>
      </c>
      <c r="I16" s="10"/>
      <c r="J16" s="6" t="s">
        <v>106</v>
      </c>
      <c r="K16" s="10"/>
      <c r="L16" s="131"/>
      <c r="M16" s="10"/>
      <c r="N16" s="10"/>
    </row>
    <row r="17" spans="1:14" x14ac:dyDescent="0.25">
      <c r="A17" s="11">
        <v>45</v>
      </c>
      <c r="B17" s="12"/>
      <c r="C17" s="12">
        <v>2.08</v>
      </c>
      <c r="D17" s="12"/>
      <c r="E17" s="12">
        <v>2.0699999999999998</v>
      </c>
      <c r="F17" s="14"/>
      <c r="G17" s="12">
        <v>2.08</v>
      </c>
      <c r="H17" s="12"/>
      <c r="I17" s="12">
        <v>2.0699999999999998</v>
      </c>
      <c r="J17" s="12"/>
      <c r="K17" s="12">
        <v>2.08</v>
      </c>
      <c r="L17" s="12"/>
      <c r="M17" s="12"/>
      <c r="N17" s="12">
        <f>C17+E17+G17+I17+K17+M17</f>
        <v>10.38</v>
      </c>
    </row>
    <row r="18" spans="1:14" x14ac:dyDescent="0.25">
      <c r="A18" s="108"/>
      <c r="B18" s="58"/>
      <c r="C18" s="58"/>
      <c r="D18" s="58"/>
      <c r="E18" s="78"/>
      <c r="F18" s="51"/>
      <c r="G18" s="58"/>
      <c r="H18" s="58"/>
      <c r="I18" s="58"/>
      <c r="J18" s="58"/>
      <c r="K18" s="58"/>
      <c r="L18" s="52"/>
      <c r="M18" s="52"/>
      <c r="N18" s="52"/>
    </row>
    <row r="19" spans="1:14" x14ac:dyDescent="0.25">
      <c r="A19" s="81">
        <f>SUM(A3:A18)</f>
        <v>99.23</v>
      </c>
      <c r="B19" s="53" t="s">
        <v>10</v>
      </c>
      <c r="C19" s="81">
        <f>SUM(C3:C18)</f>
        <v>4.4700000000000006</v>
      </c>
      <c r="D19" s="81"/>
      <c r="E19" s="81">
        <f>SUM(E3:E18)</f>
        <v>4.3699999999999992</v>
      </c>
      <c r="F19" s="109"/>
      <c r="G19" s="81">
        <f>SUM(G3:G18)</f>
        <v>2.81</v>
      </c>
      <c r="H19" s="53"/>
      <c r="I19" s="81">
        <f>SUM(I3:I18)</f>
        <v>4.84</v>
      </c>
      <c r="J19" s="53"/>
      <c r="K19" s="81">
        <f>SUM(K3:K18)</f>
        <v>6.39</v>
      </c>
      <c r="L19" s="81"/>
      <c r="M19" s="81">
        <f>SUM(M3:M18)</f>
        <v>0</v>
      </c>
      <c r="N19" s="81">
        <f>SUM(N3:N18)</f>
        <v>22.880000000000003</v>
      </c>
    </row>
    <row r="20" spans="1:14" x14ac:dyDescent="0.25">
      <c r="A20" s="47"/>
      <c r="B20" s="47"/>
      <c r="C20" s="47"/>
      <c r="D20" s="110"/>
      <c r="E20" s="47"/>
      <c r="F20" s="75"/>
      <c r="G20" s="47"/>
      <c r="H20" s="47"/>
      <c r="I20" s="47"/>
      <c r="J20" s="100"/>
      <c r="K20" s="47"/>
      <c r="L20" s="47"/>
      <c r="M20" s="47"/>
      <c r="N20" s="47"/>
    </row>
    <row r="21" spans="1:14" x14ac:dyDescent="0.25">
      <c r="A21" s="47"/>
      <c r="B21" s="47"/>
      <c r="C21" s="47"/>
      <c r="D21" s="111"/>
      <c r="E21" s="47"/>
      <c r="F21" s="75"/>
      <c r="G21" s="47"/>
      <c r="H21" s="47" t="s">
        <v>15</v>
      </c>
      <c r="I21" s="47"/>
      <c r="J21" s="100"/>
      <c r="K21" s="101">
        <f>N19*4.33</f>
        <v>99.070400000000006</v>
      </c>
      <c r="L21" s="101"/>
      <c r="M21" s="101"/>
      <c r="N21" s="47"/>
    </row>
    <row r="22" spans="1:14" x14ac:dyDescent="0.25">
      <c r="A22" s="47"/>
      <c r="B22" s="47" t="s">
        <v>16</v>
      </c>
      <c r="C22" s="47"/>
      <c r="D22" s="111"/>
      <c r="E22" s="47" t="s">
        <v>109</v>
      </c>
      <c r="F22" s="75"/>
      <c r="G22" s="47"/>
      <c r="H22" s="47"/>
      <c r="I22" s="112"/>
      <c r="J22" s="81"/>
      <c r="K22" s="47"/>
      <c r="L22" s="47"/>
      <c r="M22" s="47"/>
      <c r="N22" s="47"/>
    </row>
    <row r="23" spans="1:14" x14ac:dyDescent="0.25">
      <c r="A23" s="47"/>
      <c r="B23" s="47" t="s">
        <v>90</v>
      </c>
      <c r="C23" s="47"/>
      <c r="D23" s="113"/>
      <c r="E23" s="111"/>
      <c r="F23" s="75"/>
      <c r="G23" s="47"/>
      <c r="H23" s="47"/>
      <c r="I23" s="47"/>
      <c r="J23" s="47"/>
      <c r="K23" s="47"/>
      <c r="L23" s="47"/>
      <c r="M23" s="47"/>
      <c r="N23" s="47"/>
    </row>
  </sheetData>
  <pageMargins left="0.25" right="0.25" top="0.75" bottom="0.75" header="0.3" footer="0.3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24"/>
    </sheetView>
  </sheetViews>
  <sheetFormatPr baseColWidth="10" defaultRowHeight="15" x14ac:dyDescent="0.25"/>
  <cols>
    <col min="1" max="1" width="8" customWidth="1"/>
    <col min="2" max="2" width="15.85546875" customWidth="1"/>
    <col min="3" max="3" width="6.7109375" customWidth="1"/>
    <col min="4" max="4" width="14.7109375" customWidth="1"/>
    <col min="5" max="5" width="6" customWidth="1"/>
    <col min="6" max="6" width="16" customWidth="1"/>
    <col min="7" max="7" width="6.7109375" customWidth="1"/>
    <col min="9" max="9" width="6" customWidth="1"/>
    <col min="10" max="10" width="18.140625" customWidth="1"/>
    <col min="11" max="11" width="6.42578125" customWidth="1"/>
    <col min="13" max="13" width="6" customWidth="1"/>
    <col min="14" max="14" width="6.2851562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26.25" customHeight="1" x14ac:dyDescent="0.25">
      <c r="A3" s="78"/>
      <c r="B3" s="52"/>
      <c r="C3" s="52"/>
      <c r="D3" s="104" t="s">
        <v>78</v>
      </c>
      <c r="E3" s="52"/>
      <c r="F3" s="83"/>
      <c r="G3" s="52"/>
      <c r="H3" s="52"/>
      <c r="I3" s="52"/>
      <c r="J3" s="104" t="s">
        <v>79</v>
      </c>
      <c r="K3" s="52"/>
      <c r="L3" s="52"/>
      <c r="M3" s="52"/>
      <c r="N3" s="52"/>
    </row>
    <row r="4" spans="1:14" ht="45.75" x14ac:dyDescent="0.25">
      <c r="A4" s="82"/>
      <c r="B4" s="52"/>
      <c r="C4" s="52"/>
      <c r="D4" s="105" t="s">
        <v>80</v>
      </c>
      <c r="E4" s="52"/>
      <c r="F4" s="132" t="s">
        <v>108</v>
      </c>
      <c r="G4" s="52"/>
      <c r="H4" s="52"/>
      <c r="I4" s="52"/>
      <c r="J4" s="105" t="s">
        <v>81</v>
      </c>
      <c r="K4" s="52"/>
      <c r="L4" s="52"/>
      <c r="M4" s="52"/>
      <c r="N4" s="52"/>
    </row>
    <row r="5" spans="1:14" x14ac:dyDescent="0.25">
      <c r="A5" s="53">
        <v>10</v>
      </c>
      <c r="B5" s="54"/>
      <c r="C5" s="54"/>
      <c r="D5" s="106" t="s">
        <v>82</v>
      </c>
      <c r="E5" s="54">
        <v>1.1499999999999999</v>
      </c>
      <c r="F5" s="50"/>
      <c r="G5" s="54"/>
      <c r="H5" s="54"/>
      <c r="I5" s="54"/>
      <c r="J5" s="106" t="s">
        <v>83</v>
      </c>
      <c r="K5" s="54">
        <v>1.1499999999999999</v>
      </c>
      <c r="L5" s="54"/>
      <c r="M5" s="54"/>
      <c r="N5" s="54">
        <f>K5+E5</f>
        <v>2.2999999999999998</v>
      </c>
    </row>
    <row r="6" spans="1:14" ht="17.25" customHeight="1" x14ac:dyDescent="0.25">
      <c r="A6" s="78"/>
      <c r="B6" s="49" t="s">
        <v>84</v>
      </c>
      <c r="C6" s="58"/>
      <c r="D6" s="49"/>
      <c r="E6" s="58"/>
      <c r="F6" s="49" t="s">
        <v>84</v>
      </c>
      <c r="G6" s="58"/>
      <c r="H6" s="49"/>
      <c r="I6" s="58"/>
      <c r="J6" s="49" t="s">
        <v>84</v>
      </c>
      <c r="K6" s="58"/>
      <c r="L6" s="49"/>
      <c r="M6" s="58"/>
      <c r="N6" s="58"/>
    </row>
    <row r="7" spans="1:14" x14ac:dyDescent="0.25">
      <c r="A7" s="53">
        <v>14.81</v>
      </c>
      <c r="B7" s="50" t="s">
        <v>85</v>
      </c>
      <c r="C7" s="54">
        <v>0.33</v>
      </c>
      <c r="D7" s="54"/>
      <c r="E7" s="107"/>
      <c r="F7" s="50" t="s">
        <v>85</v>
      </c>
      <c r="G7" s="54">
        <v>0.33</v>
      </c>
      <c r="H7" s="50"/>
      <c r="I7" s="54"/>
      <c r="J7" s="50" t="s">
        <v>86</v>
      </c>
      <c r="K7" s="54">
        <v>2.76</v>
      </c>
      <c r="L7" s="54"/>
      <c r="M7" s="54"/>
      <c r="N7" s="54">
        <f>C7+E7+G7+I7+K7+M7</f>
        <v>3.42</v>
      </c>
    </row>
    <row r="8" spans="1:14" x14ac:dyDescent="0.25">
      <c r="A8" s="78"/>
      <c r="B8" s="49" t="s">
        <v>87</v>
      </c>
      <c r="C8" s="58"/>
      <c r="D8" s="49" t="s">
        <v>87</v>
      </c>
      <c r="E8" s="58"/>
      <c r="F8" s="49" t="s">
        <v>87</v>
      </c>
      <c r="G8" s="58"/>
      <c r="H8" s="49" t="s">
        <v>87</v>
      </c>
      <c r="I8" s="58"/>
      <c r="J8" s="49" t="s">
        <v>87</v>
      </c>
      <c r="K8" s="58"/>
      <c r="L8" s="49" t="s">
        <v>87</v>
      </c>
      <c r="M8" s="58"/>
      <c r="N8" s="58"/>
    </row>
    <row r="9" spans="1:14" ht="30.75" customHeight="1" x14ac:dyDescent="0.25">
      <c r="A9" s="53">
        <v>14</v>
      </c>
      <c r="B9" s="50" t="s">
        <v>56</v>
      </c>
      <c r="C9" s="54">
        <v>1.23</v>
      </c>
      <c r="D9" s="50" t="s">
        <v>65</v>
      </c>
      <c r="E9" s="107">
        <v>0.4</v>
      </c>
      <c r="F9" s="50" t="s">
        <v>65</v>
      </c>
      <c r="G9" s="107">
        <v>0.4</v>
      </c>
      <c r="H9" s="50" t="s">
        <v>65</v>
      </c>
      <c r="I9" s="107">
        <v>0.4</v>
      </c>
      <c r="J9" s="89" t="s">
        <v>88</v>
      </c>
      <c r="K9" s="107">
        <v>0.4</v>
      </c>
      <c r="L9" s="50" t="s">
        <v>65</v>
      </c>
      <c r="M9" s="107">
        <v>0.4</v>
      </c>
      <c r="N9" s="54">
        <v>3.23</v>
      </c>
    </row>
    <row r="10" spans="1:14" ht="23.25" x14ac:dyDescent="0.25">
      <c r="A10" s="78"/>
      <c r="B10" s="51"/>
      <c r="C10" s="58"/>
      <c r="D10" s="60"/>
      <c r="E10" s="58"/>
      <c r="F10" s="55"/>
      <c r="G10" s="58"/>
      <c r="H10" s="60" t="s">
        <v>48</v>
      </c>
      <c r="I10" s="58"/>
      <c r="J10" s="60"/>
      <c r="K10" s="58"/>
      <c r="L10" s="114"/>
      <c r="M10" s="58"/>
      <c r="N10" s="10"/>
    </row>
    <row r="11" spans="1:14" x14ac:dyDescent="0.25">
      <c r="A11" s="53">
        <v>5</v>
      </c>
      <c r="B11" s="50"/>
      <c r="C11" s="54"/>
      <c r="D11" s="81"/>
      <c r="E11" s="54"/>
      <c r="F11" s="80"/>
      <c r="G11" s="54"/>
      <c r="H11" s="81" t="s">
        <v>13</v>
      </c>
      <c r="I11" s="54">
        <v>1.1499999999999999</v>
      </c>
      <c r="J11" s="81"/>
      <c r="K11" s="54"/>
      <c r="L11" s="54"/>
      <c r="M11" s="54"/>
      <c r="N11" s="12">
        <f>C11+E11+G11+I11+K11</f>
        <v>1.1499999999999999</v>
      </c>
    </row>
    <row r="12" spans="1:14" x14ac:dyDescent="0.25">
      <c r="A12" s="116"/>
      <c r="B12" s="51"/>
      <c r="C12" s="58"/>
      <c r="D12" s="117"/>
      <c r="E12" s="58"/>
      <c r="F12" s="118"/>
      <c r="G12" s="58"/>
      <c r="H12" s="117" t="s">
        <v>93</v>
      </c>
      <c r="I12" s="58"/>
      <c r="J12" s="117"/>
      <c r="K12" s="58"/>
      <c r="L12" s="58"/>
      <c r="M12" s="58"/>
      <c r="N12" s="10"/>
    </row>
    <row r="13" spans="1:14" x14ac:dyDescent="0.25">
      <c r="A13" s="119">
        <v>7</v>
      </c>
      <c r="B13" s="50"/>
      <c r="C13" s="54"/>
      <c r="D13" s="81"/>
      <c r="E13" s="54"/>
      <c r="F13" s="80"/>
      <c r="G13" s="54"/>
      <c r="H13" s="81" t="s">
        <v>13</v>
      </c>
      <c r="I13" s="54">
        <v>1.62</v>
      </c>
      <c r="J13" s="81"/>
      <c r="K13" s="54"/>
      <c r="L13" s="54"/>
      <c r="M13" s="54"/>
      <c r="N13" s="12">
        <f>I13</f>
        <v>1.62</v>
      </c>
    </row>
    <row r="14" spans="1:14" ht="16.5" customHeight="1" x14ac:dyDescent="0.25">
      <c r="A14" s="78"/>
      <c r="B14" s="114"/>
      <c r="C14" s="58"/>
      <c r="D14" s="60" t="s">
        <v>52</v>
      </c>
      <c r="E14" s="51"/>
      <c r="F14" s="60"/>
      <c r="G14" s="58"/>
      <c r="H14" s="60"/>
      <c r="I14" s="58"/>
      <c r="J14" s="114"/>
      <c r="K14" s="58"/>
      <c r="L14" s="35"/>
      <c r="M14" s="58"/>
      <c r="N14" s="10"/>
    </row>
    <row r="15" spans="1:14" x14ac:dyDescent="0.25">
      <c r="A15" s="53">
        <v>5</v>
      </c>
      <c r="B15" s="80"/>
      <c r="C15" s="54"/>
      <c r="D15" s="81" t="s">
        <v>13</v>
      </c>
      <c r="E15" s="54">
        <v>1.1499999999999999</v>
      </c>
      <c r="F15" s="86"/>
      <c r="G15" s="54"/>
      <c r="H15" s="54"/>
      <c r="I15" s="54"/>
      <c r="J15" s="86"/>
      <c r="K15" s="54"/>
      <c r="L15" s="12"/>
      <c r="M15" s="54"/>
      <c r="N15" s="12">
        <f>E15+G15+I15+K15+M15</f>
        <v>1.1499999999999999</v>
      </c>
    </row>
    <row r="16" spans="1:14" x14ac:dyDescent="0.25">
      <c r="A16" s="5"/>
      <c r="B16" s="6" t="s">
        <v>106</v>
      </c>
      <c r="C16" s="10"/>
      <c r="D16" s="6" t="s">
        <v>106</v>
      </c>
      <c r="E16" s="10"/>
      <c r="F16" s="6" t="s">
        <v>106</v>
      </c>
      <c r="G16" s="10"/>
      <c r="H16" s="6" t="s">
        <v>106</v>
      </c>
      <c r="I16" s="10"/>
      <c r="J16" s="6" t="s">
        <v>106</v>
      </c>
      <c r="K16" s="10"/>
      <c r="L16" s="131"/>
      <c r="M16" s="10"/>
      <c r="N16" s="10"/>
    </row>
    <row r="17" spans="1:14" x14ac:dyDescent="0.25">
      <c r="A17" s="11">
        <v>45</v>
      </c>
      <c r="B17" s="12"/>
      <c r="C17" s="12">
        <v>2.08</v>
      </c>
      <c r="D17" s="12"/>
      <c r="E17" s="12">
        <v>2.0699999999999998</v>
      </c>
      <c r="F17" s="14"/>
      <c r="G17" s="12">
        <v>2.08</v>
      </c>
      <c r="H17" s="12"/>
      <c r="I17" s="12">
        <v>2.0699999999999998</v>
      </c>
      <c r="J17" s="12"/>
      <c r="K17" s="12">
        <v>2.08</v>
      </c>
      <c r="L17" s="12"/>
      <c r="M17" s="12"/>
      <c r="N17" s="12">
        <f>C17+E17+G17+I17+K17+M17</f>
        <v>10.38</v>
      </c>
    </row>
    <row r="18" spans="1:14" x14ac:dyDescent="0.25">
      <c r="A18" s="108"/>
      <c r="B18" s="58"/>
      <c r="C18" s="58"/>
      <c r="D18" s="58"/>
      <c r="E18" s="78"/>
      <c r="F18" s="51"/>
      <c r="G18" s="58"/>
      <c r="H18" s="58"/>
      <c r="I18" s="58"/>
      <c r="J18" s="58"/>
      <c r="K18" s="58"/>
      <c r="L18" s="52"/>
      <c r="M18" s="52"/>
      <c r="N18" s="52"/>
    </row>
    <row r="19" spans="1:14" x14ac:dyDescent="0.25">
      <c r="A19" s="81">
        <f>SUM(A3:A18)</f>
        <v>100.81</v>
      </c>
      <c r="B19" s="53" t="s">
        <v>10</v>
      </c>
      <c r="C19" s="81">
        <f>SUM(C3:C18)</f>
        <v>3.64</v>
      </c>
      <c r="D19" s="81"/>
      <c r="E19" s="81">
        <f>SUM(E3:E18)</f>
        <v>4.7699999999999996</v>
      </c>
      <c r="F19" s="109"/>
      <c r="G19" s="81">
        <f>SUM(G3:G18)</f>
        <v>2.81</v>
      </c>
      <c r="H19" s="53"/>
      <c r="I19" s="81">
        <f>SUM(I3:I18)</f>
        <v>5.24</v>
      </c>
      <c r="J19" s="53"/>
      <c r="K19" s="81">
        <f>SUM(K3:K18)</f>
        <v>6.39</v>
      </c>
      <c r="L19" s="81"/>
      <c r="M19" s="81">
        <f>SUM(M3:M18)</f>
        <v>0.4</v>
      </c>
      <c r="N19" s="81">
        <f>SUM(N3:N18)</f>
        <v>23.25</v>
      </c>
    </row>
    <row r="20" spans="1:14" x14ac:dyDescent="0.25">
      <c r="A20" s="47"/>
      <c r="B20" s="47"/>
      <c r="C20" s="47"/>
      <c r="D20" s="110"/>
      <c r="E20" s="47"/>
      <c r="F20" s="75"/>
      <c r="G20" s="47"/>
      <c r="H20" s="47"/>
      <c r="I20" s="47"/>
      <c r="J20" s="100"/>
      <c r="K20" s="47"/>
      <c r="L20" s="47"/>
      <c r="M20" s="47"/>
      <c r="N20" s="47"/>
    </row>
    <row r="21" spans="1:14" x14ac:dyDescent="0.25">
      <c r="A21" s="47"/>
      <c r="B21" s="47"/>
      <c r="C21" s="47"/>
      <c r="D21" s="111"/>
      <c r="E21" s="47"/>
      <c r="F21" s="75"/>
      <c r="G21" s="47"/>
      <c r="H21" s="47" t="s">
        <v>15</v>
      </c>
      <c r="I21" s="47"/>
      <c r="J21" s="100"/>
      <c r="K21" s="101">
        <f>N19*4.33</f>
        <v>100.6725</v>
      </c>
      <c r="L21" s="101"/>
      <c r="M21" s="101"/>
      <c r="N21" s="47"/>
    </row>
    <row r="22" spans="1:14" x14ac:dyDescent="0.25">
      <c r="A22" s="47"/>
      <c r="B22" s="47" t="s">
        <v>16</v>
      </c>
      <c r="C22" s="47"/>
      <c r="D22" s="111"/>
      <c r="E22" s="47" t="s">
        <v>107</v>
      </c>
      <c r="F22" s="75"/>
      <c r="G22" s="47"/>
      <c r="H22" s="47"/>
      <c r="I22" s="112"/>
      <c r="J22" s="81"/>
      <c r="K22" s="47"/>
      <c r="L22" s="47"/>
      <c r="M22" s="47"/>
      <c r="N22" s="47"/>
    </row>
    <row r="23" spans="1:14" x14ac:dyDescent="0.25">
      <c r="A23" s="47"/>
      <c r="B23" s="47" t="s">
        <v>90</v>
      </c>
      <c r="C23" s="47"/>
      <c r="D23" s="113"/>
      <c r="E23" s="111"/>
      <c r="F23" s="75"/>
      <c r="G23" s="47"/>
      <c r="H23" s="47"/>
      <c r="I23" s="47"/>
      <c r="J23" s="47"/>
      <c r="K23" s="47"/>
      <c r="L23" s="47"/>
      <c r="M23" s="47"/>
      <c r="N23" s="47"/>
    </row>
  </sheetData>
  <pageMargins left="0" right="0" top="0" bottom="0" header="0" footer="0.31496062992125984"/>
  <pageSetup paperSize="9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P12" sqref="P12"/>
    </sheetView>
  </sheetViews>
  <sheetFormatPr baseColWidth="10" defaultRowHeight="15" x14ac:dyDescent="0.25"/>
  <cols>
    <col min="2" max="2" width="15" customWidth="1"/>
    <col min="3" max="3" width="5" customWidth="1"/>
    <col min="5" max="5" width="6.5703125" customWidth="1"/>
    <col min="6" max="6" width="15" customWidth="1"/>
    <col min="7" max="7" width="6.140625" customWidth="1"/>
    <col min="9" max="9" width="6.28515625" customWidth="1"/>
    <col min="10" max="10" width="15.140625" customWidth="1"/>
    <col min="11" max="11" width="6.85546875" customWidth="1"/>
    <col min="12" max="12" width="7.42578125" customWidth="1"/>
    <col min="13" max="13" width="6.140625" customWidth="1"/>
    <col min="14" max="14" width="6.8554687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23.25" x14ac:dyDescent="0.25">
      <c r="A3" s="78"/>
      <c r="B3" s="52"/>
      <c r="C3" s="52"/>
      <c r="D3" s="104" t="s">
        <v>78</v>
      </c>
      <c r="E3" s="52"/>
      <c r="F3" s="83"/>
      <c r="G3" s="52"/>
      <c r="H3" s="52"/>
      <c r="I3" s="52"/>
      <c r="J3" s="104" t="s">
        <v>79</v>
      </c>
      <c r="K3" s="52"/>
      <c r="L3" s="52"/>
      <c r="M3" s="52"/>
      <c r="N3" s="52"/>
    </row>
    <row r="4" spans="1:14" ht="23.25" x14ac:dyDescent="0.25">
      <c r="A4" s="82"/>
      <c r="B4" s="52"/>
      <c r="C4" s="52"/>
      <c r="D4" s="105" t="s">
        <v>80</v>
      </c>
      <c r="E4" s="52"/>
      <c r="F4" s="83"/>
      <c r="G4" s="52"/>
      <c r="H4" s="52"/>
      <c r="I4" s="52"/>
      <c r="J4" s="105" t="s">
        <v>81</v>
      </c>
      <c r="K4" s="52"/>
      <c r="L4" s="52"/>
      <c r="M4" s="52"/>
      <c r="N4" s="52"/>
    </row>
    <row r="5" spans="1:14" x14ac:dyDescent="0.25">
      <c r="A5" s="53">
        <v>10</v>
      </c>
      <c r="B5" s="54"/>
      <c r="C5" s="54"/>
      <c r="D5" s="106" t="s">
        <v>82</v>
      </c>
      <c r="E5" s="54">
        <v>1.1499999999999999</v>
      </c>
      <c r="F5" s="50"/>
      <c r="G5" s="54"/>
      <c r="H5" s="54"/>
      <c r="I5" s="54"/>
      <c r="J5" s="106" t="s">
        <v>83</v>
      </c>
      <c r="K5" s="54">
        <v>1.1499999999999999</v>
      </c>
      <c r="L5" s="54"/>
      <c r="M5" s="54"/>
      <c r="N5" s="54">
        <f>K5+E5</f>
        <v>2.2999999999999998</v>
      </c>
    </row>
    <row r="6" spans="1:14" ht="23.25" x14ac:dyDescent="0.25">
      <c r="A6" s="78"/>
      <c r="B6" s="49" t="s">
        <v>84</v>
      </c>
      <c r="C6" s="58"/>
      <c r="D6" s="49"/>
      <c r="E6" s="58"/>
      <c r="F6" s="49" t="s">
        <v>84</v>
      </c>
      <c r="G6" s="58"/>
      <c r="H6" s="49"/>
      <c r="I6" s="58"/>
      <c r="J6" s="49" t="s">
        <v>84</v>
      </c>
      <c r="K6" s="58"/>
      <c r="L6" s="49"/>
      <c r="M6" s="58"/>
      <c r="N6" s="58"/>
    </row>
    <row r="7" spans="1:14" ht="23.25" x14ac:dyDescent="0.25">
      <c r="A7" s="53">
        <v>14.81</v>
      </c>
      <c r="B7" s="50" t="s">
        <v>85</v>
      </c>
      <c r="C7" s="54">
        <v>0.33</v>
      </c>
      <c r="D7" s="54"/>
      <c r="E7" s="107"/>
      <c r="F7" s="50" t="s">
        <v>85</v>
      </c>
      <c r="G7" s="54">
        <v>0.33</v>
      </c>
      <c r="H7" s="50"/>
      <c r="I7" s="54"/>
      <c r="J7" s="50" t="s">
        <v>86</v>
      </c>
      <c r="K7" s="54">
        <v>2.76</v>
      </c>
      <c r="L7" s="54"/>
      <c r="M7" s="54"/>
      <c r="N7" s="54">
        <f>C7+E7+G7+I7+K7+M7</f>
        <v>3.42</v>
      </c>
    </row>
    <row r="8" spans="1:14" x14ac:dyDescent="0.25">
      <c r="A8" s="78"/>
      <c r="B8" s="49" t="s">
        <v>87</v>
      </c>
      <c r="C8" s="58"/>
      <c r="D8" s="49"/>
      <c r="E8" s="58"/>
      <c r="F8" s="49" t="s">
        <v>87</v>
      </c>
      <c r="G8" s="58"/>
      <c r="H8" s="49"/>
      <c r="I8" s="58"/>
      <c r="J8" s="49" t="s">
        <v>87</v>
      </c>
      <c r="K8" s="58"/>
      <c r="L8" s="49"/>
      <c r="M8" s="58"/>
      <c r="N8" s="58"/>
    </row>
    <row r="9" spans="1:14" ht="22.5" x14ac:dyDescent="0.25">
      <c r="A9" s="53">
        <v>12.42</v>
      </c>
      <c r="B9" s="50" t="s">
        <v>56</v>
      </c>
      <c r="C9" s="54">
        <v>2.06</v>
      </c>
      <c r="D9" s="50"/>
      <c r="E9" s="107"/>
      <c r="F9" s="50" t="s">
        <v>65</v>
      </c>
      <c r="G9" s="107">
        <v>0.4</v>
      </c>
      <c r="H9" s="50"/>
      <c r="I9" s="107"/>
      <c r="J9" s="89" t="s">
        <v>88</v>
      </c>
      <c r="K9" s="107">
        <v>0.4</v>
      </c>
      <c r="L9" s="50"/>
      <c r="M9" s="107"/>
      <c r="N9" s="54">
        <f>K9+G9+C9</f>
        <v>2.8600000000000003</v>
      </c>
    </row>
    <row r="10" spans="1:14" ht="23.25" x14ac:dyDescent="0.25">
      <c r="A10" s="78"/>
      <c r="B10" s="51"/>
      <c r="C10" s="58"/>
      <c r="D10" s="60"/>
      <c r="E10" s="58"/>
      <c r="F10" s="55"/>
      <c r="G10" s="58"/>
      <c r="H10" s="60" t="s">
        <v>48</v>
      </c>
      <c r="I10" s="58"/>
      <c r="J10" s="60"/>
      <c r="K10" s="58"/>
      <c r="L10" s="114"/>
      <c r="M10" s="58"/>
      <c r="N10" s="10"/>
    </row>
    <row r="11" spans="1:14" x14ac:dyDescent="0.25">
      <c r="A11" s="53">
        <v>5</v>
      </c>
      <c r="B11" s="50"/>
      <c r="C11" s="54"/>
      <c r="D11" s="81"/>
      <c r="E11" s="54"/>
      <c r="F11" s="80"/>
      <c r="G11" s="54"/>
      <c r="H11" s="81" t="s">
        <v>13</v>
      </c>
      <c r="I11" s="54">
        <v>1.1499999999999999</v>
      </c>
      <c r="J11" s="81"/>
      <c r="K11" s="54"/>
      <c r="L11" s="54"/>
      <c r="M11" s="54"/>
      <c r="N11" s="12">
        <f>C11+E11+G11+I11+K11</f>
        <v>1.1499999999999999</v>
      </c>
    </row>
    <row r="12" spans="1:14" x14ac:dyDescent="0.25">
      <c r="A12" s="116"/>
      <c r="B12" s="51"/>
      <c r="C12" s="58"/>
      <c r="D12" s="117"/>
      <c r="E12" s="58"/>
      <c r="F12" s="118"/>
      <c r="G12" s="58"/>
      <c r="H12" s="117" t="s">
        <v>93</v>
      </c>
      <c r="I12" s="58"/>
      <c r="J12" s="117"/>
      <c r="K12" s="58"/>
      <c r="L12" s="58"/>
      <c r="M12" s="58"/>
      <c r="N12" s="10"/>
    </row>
    <row r="13" spans="1:14" x14ac:dyDescent="0.25">
      <c r="A13" s="119">
        <v>7</v>
      </c>
      <c r="B13" s="50"/>
      <c r="C13" s="54"/>
      <c r="D13" s="81"/>
      <c r="E13" s="54"/>
      <c r="F13" s="80"/>
      <c r="G13" s="54"/>
      <c r="H13" s="81" t="s">
        <v>13</v>
      </c>
      <c r="I13" s="54">
        <v>1.62</v>
      </c>
      <c r="J13" s="81"/>
      <c r="K13" s="54"/>
      <c r="L13" s="54"/>
      <c r="M13" s="54"/>
      <c r="N13" s="12">
        <f>I13</f>
        <v>1.62</v>
      </c>
    </row>
    <row r="14" spans="1:14" ht="23.25" x14ac:dyDescent="0.25">
      <c r="A14" s="78"/>
      <c r="B14" s="114"/>
      <c r="C14" s="58"/>
      <c r="D14" s="60" t="s">
        <v>52</v>
      </c>
      <c r="E14" s="51"/>
      <c r="F14" s="60"/>
      <c r="G14" s="58"/>
      <c r="H14" s="60"/>
      <c r="I14" s="58"/>
      <c r="J14" s="114"/>
      <c r="K14" s="58"/>
      <c r="L14" s="35"/>
      <c r="M14" s="58"/>
      <c r="N14" s="10"/>
    </row>
    <row r="15" spans="1:14" x14ac:dyDescent="0.25">
      <c r="A15" s="53">
        <v>5</v>
      </c>
      <c r="B15" s="80"/>
      <c r="C15" s="54"/>
      <c r="D15" s="81" t="s">
        <v>13</v>
      </c>
      <c r="E15" s="54">
        <v>1.1499999999999999</v>
      </c>
      <c r="F15" s="86"/>
      <c r="G15" s="54"/>
      <c r="H15" s="54"/>
      <c r="I15" s="54"/>
      <c r="J15" s="86"/>
      <c r="K15" s="54"/>
      <c r="L15" s="12"/>
      <c r="M15" s="54"/>
      <c r="N15" s="12">
        <f>E15+G15+I15+K15+M15</f>
        <v>1.1499999999999999</v>
      </c>
    </row>
    <row r="16" spans="1:14" x14ac:dyDescent="0.25">
      <c r="A16" s="5"/>
      <c r="B16" s="6" t="s">
        <v>106</v>
      </c>
      <c r="C16" s="10"/>
      <c r="D16" s="6" t="s">
        <v>106</v>
      </c>
      <c r="E16" s="10"/>
      <c r="F16" s="6" t="s">
        <v>106</v>
      </c>
      <c r="G16" s="10"/>
      <c r="H16" s="6" t="s">
        <v>106</v>
      </c>
      <c r="I16" s="10"/>
      <c r="J16" s="6" t="s">
        <v>106</v>
      </c>
      <c r="K16" s="10"/>
      <c r="L16" s="131"/>
      <c r="M16" s="10"/>
      <c r="N16" s="10"/>
    </row>
    <row r="17" spans="1:14" x14ac:dyDescent="0.25">
      <c r="A17" s="11">
        <v>45</v>
      </c>
      <c r="B17" s="12"/>
      <c r="C17" s="12">
        <v>2.08</v>
      </c>
      <c r="D17" s="12"/>
      <c r="E17" s="12">
        <v>2.0699999999999998</v>
      </c>
      <c r="F17" s="14"/>
      <c r="G17" s="12">
        <v>2.08</v>
      </c>
      <c r="H17" s="12"/>
      <c r="I17" s="12">
        <v>2.0699999999999998</v>
      </c>
      <c r="J17" s="12"/>
      <c r="K17" s="12">
        <v>2.08</v>
      </c>
      <c r="L17" s="12"/>
      <c r="M17" s="12"/>
      <c r="N17" s="12">
        <f>C17+E17+G17+I17+K17+M17</f>
        <v>10.38</v>
      </c>
    </row>
    <row r="18" spans="1:14" x14ac:dyDescent="0.25">
      <c r="A18" s="108"/>
      <c r="B18" s="58"/>
      <c r="C18" s="58"/>
      <c r="D18" s="58"/>
      <c r="E18" s="78"/>
      <c r="F18" s="51"/>
      <c r="G18" s="58"/>
      <c r="H18" s="58"/>
      <c r="I18" s="58"/>
      <c r="J18" s="58"/>
      <c r="K18" s="58"/>
      <c r="L18" s="52"/>
      <c r="M18" s="52"/>
      <c r="N18" s="52"/>
    </row>
    <row r="19" spans="1:14" x14ac:dyDescent="0.25">
      <c r="A19" s="81">
        <f>SUM(A3:A18)</f>
        <v>99.23</v>
      </c>
      <c r="B19" s="53" t="s">
        <v>10</v>
      </c>
      <c r="C19" s="81">
        <f>SUM(C3:C18)</f>
        <v>4.4700000000000006</v>
      </c>
      <c r="D19" s="81"/>
      <c r="E19" s="81">
        <f>SUM(E3:E18)</f>
        <v>4.3699999999999992</v>
      </c>
      <c r="F19" s="109"/>
      <c r="G19" s="81">
        <f>SUM(G3:G18)</f>
        <v>2.81</v>
      </c>
      <c r="H19" s="53"/>
      <c r="I19" s="81">
        <f>SUM(I3:I18)</f>
        <v>4.84</v>
      </c>
      <c r="J19" s="53"/>
      <c r="K19" s="81">
        <f>SUM(K3:K18)</f>
        <v>6.39</v>
      </c>
      <c r="L19" s="81"/>
      <c r="M19" s="81">
        <f>SUM(M3:M18)</f>
        <v>0</v>
      </c>
      <c r="N19" s="81">
        <f>SUM(N3:N18)</f>
        <v>22.880000000000003</v>
      </c>
    </row>
    <row r="20" spans="1:14" x14ac:dyDescent="0.25">
      <c r="A20" s="47"/>
      <c r="B20" s="47"/>
      <c r="C20" s="47"/>
      <c r="D20" s="110"/>
      <c r="E20" s="47"/>
      <c r="F20" s="75"/>
      <c r="G20" s="47"/>
      <c r="H20" s="47"/>
      <c r="I20" s="47"/>
      <c r="J20" s="100"/>
      <c r="K20" s="47"/>
      <c r="L20" s="47"/>
      <c r="M20" s="47"/>
      <c r="N20" s="47"/>
    </row>
    <row r="21" spans="1:14" x14ac:dyDescent="0.25">
      <c r="A21" s="47"/>
      <c r="B21" s="47"/>
      <c r="C21" s="47"/>
      <c r="D21" s="111"/>
      <c r="E21" s="47"/>
      <c r="F21" s="75"/>
      <c r="G21" s="47"/>
      <c r="H21" s="47" t="s">
        <v>15</v>
      </c>
      <c r="I21" s="47"/>
      <c r="J21" s="100"/>
      <c r="K21" s="101">
        <f>N19*4.33</f>
        <v>99.070400000000006</v>
      </c>
      <c r="L21" s="101"/>
      <c r="M21" s="101"/>
      <c r="N21" s="47"/>
    </row>
    <row r="22" spans="1:14" x14ac:dyDescent="0.25">
      <c r="A22" s="47"/>
      <c r="B22" s="47" t="s">
        <v>16</v>
      </c>
      <c r="C22" s="47"/>
      <c r="D22" s="111"/>
      <c r="E22" s="47" t="s">
        <v>105</v>
      </c>
      <c r="F22" s="75"/>
      <c r="G22" s="47"/>
      <c r="H22" s="47"/>
      <c r="I22" s="112"/>
      <c r="J22" s="81"/>
      <c r="K22" s="47"/>
      <c r="L22" s="47"/>
      <c r="M22" s="47"/>
      <c r="N22" s="47"/>
    </row>
    <row r="23" spans="1:14" x14ac:dyDescent="0.25">
      <c r="A23" s="47"/>
      <c r="B23" s="47" t="s">
        <v>90</v>
      </c>
      <c r="C23" s="47"/>
      <c r="D23" s="113"/>
      <c r="E23" s="111"/>
      <c r="F23" s="75"/>
      <c r="G23" s="47"/>
      <c r="H23" s="47"/>
      <c r="I23" s="47"/>
      <c r="J23" s="47"/>
      <c r="K23" s="47"/>
      <c r="L23" s="47"/>
      <c r="M23" s="47"/>
      <c r="N23" s="47"/>
    </row>
  </sheetData>
  <pageMargins left="0.7" right="0.7" top="0.75" bottom="0.75" header="0.3" footer="0.3"/>
  <pageSetup paperSize="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D18" sqref="D18"/>
    </sheetView>
  </sheetViews>
  <sheetFormatPr baseColWidth="10" defaultRowHeight="15" x14ac:dyDescent="0.25"/>
  <cols>
    <col min="7" max="7" width="6.140625" customWidth="1"/>
    <col min="9" max="9" width="6.28515625" customWidth="1"/>
    <col min="11" max="11" width="6.28515625" customWidth="1"/>
    <col min="13" max="13" width="6.140625" customWidth="1"/>
    <col min="14" max="14" width="5.7109375" customWidth="1"/>
  </cols>
  <sheetData>
    <row r="1" spans="1:14" x14ac:dyDescent="0.25">
      <c r="A1" s="1"/>
      <c r="B1" s="1" t="s">
        <v>47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6"/>
      <c r="C4" s="9"/>
      <c r="D4" s="6" t="s">
        <v>103</v>
      </c>
      <c r="E4" s="8"/>
      <c r="F4" s="6"/>
      <c r="G4" s="8"/>
      <c r="H4" s="6"/>
      <c r="I4" s="8"/>
      <c r="J4" s="6"/>
      <c r="K4" s="8"/>
      <c r="L4" s="10"/>
      <c r="M4" s="10"/>
      <c r="N4" s="10"/>
    </row>
    <row r="5" spans="1:14" x14ac:dyDescent="0.25">
      <c r="A5" s="11">
        <v>6.68</v>
      </c>
      <c r="B5" s="18"/>
      <c r="C5" s="12"/>
      <c r="D5" s="18"/>
      <c r="E5" s="14">
        <v>1.54</v>
      </c>
      <c r="F5" s="18"/>
      <c r="G5" s="14"/>
      <c r="H5" s="18"/>
      <c r="I5" s="14"/>
      <c r="J5" s="18"/>
      <c r="K5" s="14"/>
      <c r="L5" s="14"/>
      <c r="M5" s="12"/>
      <c r="N5" s="12">
        <f>C5+E5+G5+I5+K5+M5</f>
        <v>1.54</v>
      </c>
    </row>
    <row r="6" spans="1:14" x14ac:dyDescent="0.25">
      <c r="A6" s="19"/>
      <c r="B6" s="10"/>
      <c r="C6" s="10"/>
      <c r="D6" s="10"/>
      <c r="E6" s="10"/>
      <c r="F6" s="31"/>
      <c r="G6" s="10"/>
      <c r="H6" s="10"/>
      <c r="I6" s="10"/>
      <c r="J6" s="10"/>
      <c r="K6" s="10"/>
      <c r="L6" s="9"/>
      <c r="M6" s="9"/>
      <c r="N6" s="10"/>
    </row>
    <row r="7" spans="1:14" x14ac:dyDescent="0.25">
      <c r="A7" s="19">
        <f>SUM(A4:A6)</f>
        <v>6.68</v>
      </c>
      <c r="B7" s="11" t="s">
        <v>10</v>
      </c>
      <c r="C7" s="11">
        <f>SUM(C4:C6)</f>
        <v>0</v>
      </c>
      <c r="D7" s="20"/>
      <c r="E7" s="20">
        <f>SUM(E4:E6)</f>
        <v>1.54</v>
      </c>
      <c r="F7" s="21"/>
      <c r="G7" s="11">
        <f>SUM(G4:G6)</f>
        <v>0</v>
      </c>
      <c r="H7" s="11"/>
      <c r="I7" s="11">
        <f>SUM(I4:I6)</f>
        <v>0</v>
      </c>
      <c r="J7" s="11"/>
      <c r="K7" s="20">
        <f>SUM(K4:K6)</f>
        <v>0</v>
      </c>
      <c r="L7" s="20"/>
      <c r="M7" s="20">
        <f>SUM(M4:M6)</f>
        <v>0</v>
      </c>
      <c r="N7" s="22">
        <f>SUM(N4:N6)</f>
        <v>1.54</v>
      </c>
    </row>
    <row r="8" spans="1:14" x14ac:dyDescent="0.25">
      <c r="A8" s="1"/>
      <c r="B8" s="1"/>
      <c r="C8" s="1"/>
      <c r="D8" s="1"/>
      <c r="E8" s="1"/>
      <c r="F8" s="2"/>
      <c r="G8" s="1"/>
      <c r="H8" s="1"/>
      <c r="I8" s="1"/>
      <c r="J8" s="23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2"/>
      <c r="G9" s="1"/>
      <c r="H9" s="1" t="s">
        <v>15</v>
      </c>
      <c r="I9" s="1"/>
      <c r="J9" s="23"/>
      <c r="K9" s="24">
        <f>N7*4.33</f>
        <v>6.6682000000000006</v>
      </c>
      <c r="L9" s="24"/>
      <c r="M9" s="24"/>
      <c r="N9" s="1"/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25">
        <f>N7</f>
        <v>1.54</v>
      </c>
      <c r="J10" s="1"/>
      <c r="K10" s="1"/>
      <c r="L10" s="1"/>
      <c r="M10" s="1"/>
      <c r="N10" s="1"/>
    </row>
    <row r="11" spans="1:14" x14ac:dyDescent="0.25">
      <c r="A11" s="1"/>
      <c r="B11" s="1" t="s">
        <v>16</v>
      </c>
      <c r="C11" s="1"/>
      <c r="D11" s="1"/>
      <c r="E11" s="26" t="s">
        <v>104</v>
      </c>
      <c r="F11" s="30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 t="s">
        <v>18</v>
      </c>
      <c r="C12" s="1"/>
      <c r="D12" s="1" t="str">
        <f>B1</f>
        <v>MARIA DEL MAR ANDUJAR GONZALEZ</v>
      </c>
      <c r="E12" s="1"/>
      <c r="F12" s="2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 t="s">
        <v>17</v>
      </c>
      <c r="C13" s="1"/>
      <c r="D13" s="1"/>
      <c r="E13" s="1"/>
      <c r="F13" s="2"/>
      <c r="G13" s="1"/>
      <c r="H13" s="1"/>
      <c r="I13" s="1"/>
      <c r="J13" s="1"/>
      <c r="K13" s="1"/>
      <c r="L13" s="1"/>
      <c r="M13" s="1"/>
      <c r="N13" s="1"/>
    </row>
  </sheetData>
  <pageMargins left="0" right="0" top="0" bottom="0" header="0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2" max="2" width="8" customWidth="1"/>
    <col min="3" max="3" width="8.28515625" customWidth="1"/>
    <col min="5" max="5" width="5.42578125" customWidth="1"/>
    <col min="7" max="7" width="5.42578125" customWidth="1"/>
    <col min="8" max="8" width="8.28515625" customWidth="1"/>
    <col min="9" max="9" width="6.42578125" customWidth="1"/>
    <col min="10" max="10" width="8.85546875" customWidth="1"/>
    <col min="11" max="11" width="6.140625" customWidth="1"/>
    <col min="13" max="13" width="6" customWidth="1"/>
    <col min="14" max="14" width="7.8554687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44807</v>
      </c>
      <c r="B4" s="177"/>
      <c r="C4" s="178"/>
      <c r="D4" s="177"/>
      <c r="E4" s="179"/>
      <c r="F4" s="177"/>
      <c r="G4" s="184"/>
      <c r="H4" s="180"/>
      <c r="I4" s="185"/>
      <c r="J4" s="186"/>
      <c r="K4" s="178"/>
      <c r="L4" s="177" t="s">
        <v>169</v>
      </c>
      <c r="M4" s="189">
        <v>6.29</v>
      </c>
      <c r="N4" s="183">
        <f>M4</f>
        <v>6.29</v>
      </c>
    </row>
    <row r="5" spans="1:14" ht="24.75" x14ac:dyDescent="0.25">
      <c r="A5" s="212">
        <v>44811</v>
      </c>
      <c r="B5" s="18"/>
      <c r="C5" s="21"/>
      <c r="D5" s="18"/>
      <c r="E5" s="213"/>
      <c r="F5" s="18" t="s">
        <v>169</v>
      </c>
      <c r="G5" s="164">
        <v>3</v>
      </c>
      <c r="H5" s="151"/>
      <c r="I5" s="165"/>
      <c r="J5" s="170"/>
      <c r="K5" s="21"/>
      <c r="L5" s="18"/>
      <c r="M5" s="214"/>
      <c r="N5" s="13">
        <f>G5</f>
        <v>3</v>
      </c>
    </row>
    <row r="6" spans="1:14" ht="24.75" x14ac:dyDescent="0.25">
      <c r="A6" s="212">
        <v>44817</v>
      </c>
      <c r="B6" s="18"/>
      <c r="C6" s="21"/>
      <c r="D6" s="18" t="s">
        <v>169</v>
      </c>
      <c r="E6" s="213">
        <v>3</v>
      </c>
      <c r="F6" s="18"/>
      <c r="G6" s="164"/>
      <c r="H6" s="151"/>
      <c r="I6" s="165"/>
      <c r="J6" s="170"/>
      <c r="K6" s="21"/>
      <c r="L6" s="18"/>
      <c r="M6" s="214"/>
      <c r="N6" s="13">
        <v>3</v>
      </c>
    </row>
    <row r="7" spans="1:14" ht="24.75" x14ac:dyDescent="0.25">
      <c r="A7" s="212">
        <v>44821</v>
      </c>
      <c r="B7" s="18"/>
      <c r="C7" s="21"/>
      <c r="D7" s="18"/>
      <c r="E7" s="213"/>
      <c r="F7" s="18"/>
      <c r="G7" s="164"/>
      <c r="H7" s="151"/>
      <c r="I7" s="165"/>
      <c r="J7" s="170"/>
      <c r="K7" s="21"/>
      <c r="L7" s="151" t="s">
        <v>169</v>
      </c>
      <c r="M7" s="214">
        <v>4</v>
      </c>
      <c r="N7" s="13">
        <v>4</v>
      </c>
    </row>
    <row r="8" spans="1:14" ht="24.75" x14ac:dyDescent="0.25">
      <c r="A8" s="212">
        <v>44825</v>
      </c>
      <c r="B8" s="18"/>
      <c r="C8" s="21"/>
      <c r="D8" s="18"/>
      <c r="E8" s="213"/>
      <c r="F8" s="18" t="s">
        <v>169</v>
      </c>
      <c r="G8" s="164">
        <v>3</v>
      </c>
      <c r="H8" s="151"/>
      <c r="I8" s="165"/>
      <c r="J8" s="170"/>
      <c r="K8" s="21"/>
      <c r="L8" s="18"/>
      <c r="M8" s="214"/>
      <c r="N8" s="13">
        <v>3</v>
      </c>
    </row>
    <row r="9" spans="1:14" ht="24.75" x14ac:dyDescent="0.25">
      <c r="A9" s="212">
        <v>44828</v>
      </c>
      <c r="B9" s="18"/>
      <c r="C9" s="21"/>
      <c r="D9" s="18"/>
      <c r="E9" s="213"/>
      <c r="F9" s="18"/>
      <c r="G9" s="164"/>
      <c r="H9" s="151"/>
      <c r="I9" s="165"/>
      <c r="J9" s="170"/>
      <c r="K9" s="21"/>
      <c r="L9" s="18" t="s">
        <v>169</v>
      </c>
      <c r="M9" s="214">
        <v>4</v>
      </c>
      <c r="N9" s="13">
        <v>4</v>
      </c>
    </row>
    <row r="10" spans="1:14" ht="25.5" thickBot="1" x14ac:dyDescent="0.3">
      <c r="A10" s="212">
        <v>44831</v>
      </c>
      <c r="B10" s="18"/>
      <c r="C10" s="21"/>
      <c r="D10" s="18" t="s">
        <v>169</v>
      </c>
      <c r="E10" s="213">
        <v>3</v>
      </c>
      <c r="F10" s="18"/>
      <c r="G10" s="164"/>
      <c r="H10" s="14"/>
      <c r="I10" s="165"/>
      <c r="J10" s="170"/>
      <c r="K10" s="21"/>
      <c r="L10" s="18"/>
      <c r="M10" s="214"/>
      <c r="N10" s="13">
        <v>3</v>
      </c>
    </row>
    <row r="11" spans="1:14" ht="15.75" thickBot="1" x14ac:dyDescent="0.3">
      <c r="A11" s="166" t="s">
        <v>138</v>
      </c>
      <c r="B11" s="167"/>
      <c r="C11" s="168">
        <f>SUM(C4:C9)</f>
        <v>0</v>
      </c>
      <c r="D11" s="167"/>
      <c r="E11" s="173">
        <f>SUM(E4:E10)</f>
        <v>6</v>
      </c>
      <c r="F11" s="167"/>
      <c r="G11" s="168">
        <f>SUM(G4:G10)</f>
        <v>6</v>
      </c>
      <c r="H11" s="154"/>
      <c r="I11" s="171">
        <f>SUM(I4:I9)</f>
        <v>0</v>
      </c>
      <c r="J11" s="167"/>
      <c r="K11" s="168">
        <f>SUM(K4:K9)</f>
        <v>0</v>
      </c>
      <c r="L11" s="167"/>
      <c r="M11" s="168">
        <f>SUM(M4:M10)</f>
        <v>14.29</v>
      </c>
      <c r="N11" s="167">
        <f>SUM(N4:N10)</f>
        <v>26.29</v>
      </c>
    </row>
    <row r="15" spans="1:14" x14ac:dyDescent="0.25">
      <c r="B15" s="47" t="s">
        <v>16</v>
      </c>
      <c r="E15" s="157"/>
      <c r="F15" s="158" t="s">
        <v>205</v>
      </c>
    </row>
    <row r="16" spans="1:14" x14ac:dyDescent="0.25">
      <c r="B16" t="s">
        <v>18</v>
      </c>
      <c r="D16" t="str">
        <f>B1</f>
        <v xml:space="preserve">Mª DEL MAR ANDUJAR GONZALEZ </v>
      </c>
    </row>
  </sheetData>
  <pageMargins left="0.7" right="0.7" top="0.75" bottom="0.75" header="0.3" footer="0.3"/>
  <pageSetup paperSize="9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E14" sqref="E14"/>
    </sheetView>
  </sheetViews>
  <sheetFormatPr baseColWidth="10" defaultRowHeight="15" x14ac:dyDescent="0.25"/>
  <cols>
    <col min="1" max="1" width="9.140625" customWidth="1"/>
    <col min="3" max="3" width="6.42578125" customWidth="1"/>
    <col min="5" max="5" width="10" customWidth="1"/>
    <col min="7" max="7" width="7.85546875" customWidth="1"/>
    <col min="9" max="9" width="6.28515625" customWidth="1"/>
    <col min="11" max="11" width="6.7109375" customWidth="1"/>
    <col min="12" max="12" width="5.28515625" customWidth="1"/>
    <col min="13" max="13" width="6.5703125" customWidth="1"/>
    <col min="14" max="14" width="7" customWidth="1"/>
  </cols>
  <sheetData>
    <row r="1" spans="1:14" x14ac:dyDescent="0.25">
      <c r="A1" s="1"/>
      <c r="B1" s="47" t="s">
        <v>33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7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4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49" t="s">
        <v>34</v>
      </c>
      <c r="C4" s="9"/>
      <c r="D4" s="6" t="s">
        <v>34</v>
      </c>
      <c r="E4" s="8"/>
      <c r="F4" s="6" t="s">
        <v>34</v>
      </c>
      <c r="G4" s="9"/>
      <c r="H4" s="6" t="s">
        <v>34</v>
      </c>
      <c r="I4" s="9"/>
      <c r="J4" s="6" t="s">
        <v>34</v>
      </c>
      <c r="K4" s="10"/>
      <c r="L4" s="10"/>
      <c r="M4" s="10"/>
      <c r="N4" s="10"/>
    </row>
    <row r="5" spans="1:14" x14ac:dyDescent="0.25">
      <c r="A5" s="11">
        <v>10</v>
      </c>
      <c r="B5" s="54" t="s">
        <v>12</v>
      </c>
      <c r="C5" s="12">
        <v>0.33</v>
      </c>
      <c r="D5" s="12" t="s">
        <v>12</v>
      </c>
      <c r="E5" s="12">
        <v>0.33</v>
      </c>
      <c r="F5" s="14" t="s">
        <v>12</v>
      </c>
      <c r="G5" s="12">
        <v>0.33</v>
      </c>
      <c r="H5" s="12" t="s">
        <v>12</v>
      </c>
      <c r="I5" s="12">
        <v>0.33</v>
      </c>
      <c r="J5" s="14" t="s">
        <v>13</v>
      </c>
      <c r="K5" s="12">
        <v>0.99</v>
      </c>
      <c r="L5" s="14"/>
      <c r="M5" s="12"/>
      <c r="N5" s="12">
        <f>C5+E5+G5+I5+K5+M5</f>
        <v>2.31</v>
      </c>
    </row>
    <row r="6" spans="1:14" x14ac:dyDescent="0.25">
      <c r="A6" s="38"/>
      <c r="B6" s="55" t="s">
        <v>35</v>
      </c>
      <c r="C6" s="10"/>
      <c r="D6" s="56" t="s">
        <v>35</v>
      </c>
      <c r="E6" s="31"/>
      <c r="F6" s="56" t="s">
        <v>35</v>
      </c>
      <c r="G6" s="31"/>
      <c r="H6" s="56" t="s">
        <v>35</v>
      </c>
      <c r="I6" s="31"/>
      <c r="J6" s="56" t="s">
        <v>35</v>
      </c>
      <c r="K6" s="31"/>
      <c r="L6" s="31"/>
      <c r="M6" s="10"/>
      <c r="N6" s="10"/>
    </row>
    <row r="7" spans="1:14" x14ac:dyDescent="0.25">
      <c r="A7" s="41">
        <v>13.75</v>
      </c>
      <c r="B7" s="57" t="s">
        <v>12</v>
      </c>
      <c r="C7" s="12">
        <v>0.33</v>
      </c>
      <c r="D7" s="18" t="s">
        <v>12</v>
      </c>
      <c r="E7" s="14">
        <v>0.33</v>
      </c>
      <c r="F7" s="18" t="s">
        <v>12</v>
      </c>
      <c r="G7" s="14">
        <v>0.33</v>
      </c>
      <c r="H7" s="18" t="s">
        <v>13</v>
      </c>
      <c r="I7" s="14">
        <v>1.86</v>
      </c>
      <c r="J7" s="18" t="s">
        <v>12</v>
      </c>
      <c r="K7" s="14">
        <v>0.33</v>
      </c>
      <c r="L7" s="14"/>
      <c r="M7" s="12"/>
      <c r="N7" s="12">
        <f>K7+I7+G7+E7+C7</f>
        <v>3.18</v>
      </c>
    </row>
    <row r="8" spans="1:14" x14ac:dyDescent="0.25">
      <c r="A8" s="19"/>
      <c r="B8" s="58"/>
      <c r="C8" s="10"/>
      <c r="D8" s="10"/>
      <c r="E8" s="10"/>
      <c r="F8" s="31"/>
      <c r="G8" s="10"/>
      <c r="H8" s="10"/>
      <c r="I8" s="10"/>
      <c r="J8" s="10"/>
      <c r="K8" s="10"/>
      <c r="L8" s="9"/>
      <c r="M8" s="9"/>
      <c r="N8" s="10">
        <f>C8+E8+G8+I8+K8+M8</f>
        <v>0</v>
      </c>
    </row>
    <row r="9" spans="1:14" x14ac:dyDescent="0.25">
      <c r="A9" s="19">
        <f>SUM(A4:A8)</f>
        <v>23.75</v>
      </c>
      <c r="B9" s="53" t="s">
        <v>10</v>
      </c>
      <c r="C9" s="11">
        <f>SUM(C4:C8)</f>
        <v>0.66</v>
      </c>
      <c r="D9" s="20"/>
      <c r="E9" s="20">
        <f>SUM(E4:E8)</f>
        <v>0.66</v>
      </c>
      <c r="F9" s="21"/>
      <c r="G9" s="11">
        <f>SUM(G4:G8)</f>
        <v>0.66</v>
      </c>
      <c r="H9" s="11"/>
      <c r="I9" s="11">
        <f>SUM(I4:I8)</f>
        <v>2.19</v>
      </c>
      <c r="J9" s="11"/>
      <c r="K9" s="20">
        <f>SUM(K4:K8)</f>
        <v>1.32</v>
      </c>
      <c r="L9" s="20"/>
      <c r="M9" s="20">
        <f>SUM(M4:M8)</f>
        <v>0</v>
      </c>
      <c r="N9" s="22">
        <f>SUM(N4:N8)</f>
        <v>5.49</v>
      </c>
    </row>
    <row r="10" spans="1:14" x14ac:dyDescent="0.25">
      <c r="A10" s="1"/>
      <c r="B10" s="47"/>
      <c r="C10" s="1"/>
      <c r="D10" s="1"/>
      <c r="E10" s="1"/>
      <c r="F10" s="2"/>
      <c r="G10" s="1"/>
      <c r="H10" s="1"/>
      <c r="I10" s="1"/>
      <c r="J10" s="23"/>
      <c r="K10" s="1"/>
      <c r="L10" s="1"/>
      <c r="M10" s="1"/>
      <c r="N10" s="1"/>
    </row>
    <row r="11" spans="1:14" x14ac:dyDescent="0.25">
      <c r="A11" s="1"/>
      <c r="B11" s="47"/>
      <c r="C11" s="1"/>
      <c r="D11" s="1"/>
      <c r="E11" s="1"/>
      <c r="F11" s="2"/>
      <c r="G11" s="1"/>
      <c r="H11" s="1" t="s">
        <v>15</v>
      </c>
      <c r="I11" s="1"/>
      <c r="J11" s="23"/>
      <c r="K11" s="24">
        <f>N9*4.33</f>
        <v>23.771700000000003</v>
      </c>
      <c r="L11" s="24"/>
      <c r="M11" s="24"/>
      <c r="N11" s="1"/>
    </row>
    <row r="12" spans="1:14" x14ac:dyDescent="0.25">
      <c r="A12" s="1"/>
      <c r="B12" s="47"/>
      <c r="C12" s="1"/>
      <c r="D12" s="1"/>
      <c r="E12" s="1"/>
      <c r="F12" s="2"/>
      <c r="G12" s="1"/>
      <c r="H12" s="1"/>
      <c r="I12" s="25">
        <f>N9</f>
        <v>5.49</v>
      </c>
      <c r="J12" s="1"/>
      <c r="K12" s="1"/>
      <c r="L12" s="1"/>
      <c r="M12" s="1"/>
      <c r="N12" s="1"/>
    </row>
    <row r="13" spans="1:14" x14ac:dyDescent="0.25">
      <c r="A13" s="1"/>
      <c r="B13" s="47" t="s">
        <v>16</v>
      </c>
      <c r="C13" s="1"/>
      <c r="D13" s="1"/>
      <c r="E13" s="26" t="s">
        <v>102</v>
      </c>
      <c r="F13" s="30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47" t="s">
        <v>18</v>
      </c>
      <c r="C14" s="1"/>
      <c r="D14" s="1" t="s">
        <v>33</v>
      </c>
      <c r="E14" s="1"/>
      <c r="F14" s="2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47"/>
      <c r="C15" s="1"/>
      <c r="D15" s="1"/>
      <c r="E15" s="1"/>
      <c r="F15" s="2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47" t="s">
        <v>17</v>
      </c>
      <c r="C16" s="1"/>
      <c r="D16" s="1"/>
      <c r="E16" s="1"/>
      <c r="F16" s="2"/>
      <c r="G16" s="1"/>
      <c r="H16" s="1"/>
      <c r="I16" s="1"/>
      <c r="J16" s="1"/>
      <c r="K16" s="1"/>
      <c r="L16" s="1"/>
      <c r="M16" s="1"/>
      <c r="N16" s="1"/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N9" sqref="N9"/>
    </sheetView>
  </sheetViews>
  <sheetFormatPr baseColWidth="10" defaultRowHeight="15" x14ac:dyDescent="0.25"/>
  <cols>
    <col min="1" max="1" width="7.5703125" customWidth="1"/>
    <col min="2" max="2" width="15.7109375" customWidth="1"/>
    <col min="3" max="3" width="6" customWidth="1"/>
    <col min="4" max="4" width="15.85546875" customWidth="1"/>
    <col min="5" max="5" width="7" customWidth="1"/>
    <col min="6" max="6" width="18.28515625" customWidth="1"/>
    <col min="7" max="7" width="5.42578125" customWidth="1"/>
    <col min="9" max="9" width="5.7109375" customWidth="1"/>
    <col min="10" max="10" width="16.42578125" customWidth="1"/>
    <col min="11" max="11" width="5.5703125" customWidth="1"/>
    <col min="12" max="12" width="4.28515625" customWidth="1"/>
    <col min="13" max="13" width="4.42578125" customWidth="1"/>
    <col min="14" max="14" width="5.710937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35.25" customHeight="1" x14ac:dyDescent="0.25">
      <c r="A3" s="78"/>
      <c r="B3" s="52"/>
      <c r="C3" s="52"/>
      <c r="D3" s="104" t="s">
        <v>78</v>
      </c>
      <c r="E3" s="52"/>
      <c r="F3" s="83"/>
      <c r="G3" s="52"/>
      <c r="H3" s="52"/>
      <c r="I3" s="52"/>
      <c r="J3" s="104" t="s">
        <v>79</v>
      </c>
      <c r="K3" s="52"/>
      <c r="L3" s="52"/>
      <c r="M3" s="52"/>
      <c r="N3" s="52"/>
    </row>
    <row r="4" spans="1:14" ht="15.75" customHeight="1" x14ac:dyDescent="0.25">
      <c r="A4" s="82"/>
      <c r="B4" s="52"/>
      <c r="C4" s="52"/>
      <c r="D4" s="105" t="s">
        <v>80</v>
      </c>
      <c r="E4" s="52"/>
      <c r="F4" s="83"/>
      <c r="G4" s="52"/>
      <c r="H4" s="52"/>
      <c r="I4" s="52"/>
      <c r="J4" s="105" t="s">
        <v>81</v>
      </c>
      <c r="K4" s="52"/>
      <c r="L4" s="52"/>
      <c r="M4" s="52"/>
      <c r="N4" s="52"/>
    </row>
    <row r="5" spans="1:14" x14ac:dyDescent="0.25">
      <c r="A5" s="53">
        <v>10</v>
      </c>
      <c r="B5" s="54"/>
      <c r="C5" s="54"/>
      <c r="D5" s="106" t="s">
        <v>82</v>
      </c>
      <c r="E5" s="54">
        <v>1.1499999999999999</v>
      </c>
      <c r="F5" s="50"/>
      <c r="G5" s="54"/>
      <c r="H5" s="54"/>
      <c r="I5" s="54"/>
      <c r="J5" s="106" t="s">
        <v>83</v>
      </c>
      <c r="K5" s="54">
        <v>1.1499999999999999</v>
      </c>
      <c r="L5" s="54"/>
      <c r="M5" s="54"/>
      <c r="N5" s="54">
        <f>K5+E5</f>
        <v>2.2999999999999998</v>
      </c>
    </row>
    <row r="6" spans="1:14" ht="17.25" customHeight="1" x14ac:dyDescent="0.25">
      <c r="A6" s="78"/>
      <c r="B6" s="49" t="s">
        <v>84</v>
      </c>
      <c r="C6" s="58"/>
      <c r="D6" s="49"/>
      <c r="E6" s="58"/>
      <c r="F6" s="49" t="s">
        <v>84</v>
      </c>
      <c r="G6" s="58"/>
      <c r="H6" s="49"/>
      <c r="I6" s="58"/>
      <c r="J6" s="49" t="s">
        <v>84</v>
      </c>
      <c r="K6" s="58"/>
      <c r="L6" s="49"/>
      <c r="M6" s="58"/>
      <c r="N6" s="58"/>
    </row>
    <row r="7" spans="1:14" ht="15.75" customHeight="1" x14ac:dyDescent="0.25">
      <c r="A7" s="53">
        <v>14.81</v>
      </c>
      <c r="B7" s="50" t="s">
        <v>85</v>
      </c>
      <c r="C7" s="54">
        <v>0.33</v>
      </c>
      <c r="D7" s="54"/>
      <c r="E7" s="107"/>
      <c r="F7" s="50" t="s">
        <v>85</v>
      </c>
      <c r="G7" s="54">
        <v>0.33</v>
      </c>
      <c r="H7" s="50"/>
      <c r="I7" s="54"/>
      <c r="J7" s="50" t="s">
        <v>86</v>
      </c>
      <c r="K7" s="54">
        <v>2.76</v>
      </c>
      <c r="L7" s="54"/>
      <c r="M7" s="54"/>
      <c r="N7" s="54">
        <f>C7+E7+G7+I7+K7+M7</f>
        <v>3.42</v>
      </c>
    </row>
    <row r="8" spans="1:14" x14ac:dyDescent="0.25">
      <c r="A8" s="78"/>
      <c r="B8" s="49" t="s">
        <v>87</v>
      </c>
      <c r="C8" s="58"/>
      <c r="D8" s="49"/>
      <c r="E8" s="58"/>
      <c r="F8" s="49" t="s">
        <v>87</v>
      </c>
      <c r="G8" s="58"/>
      <c r="H8" s="49"/>
      <c r="I8" s="58"/>
      <c r="J8" s="49" t="s">
        <v>87</v>
      </c>
      <c r="K8" s="58"/>
      <c r="L8" s="49"/>
      <c r="M8" s="58"/>
      <c r="N8" s="58"/>
    </row>
    <row r="9" spans="1:14" ht="27.75" customHeight="1" x14ac:dyDescent="0.25">
      <c r="A9" s="53">
        <v>12.42</v>
      </c>
      <c r="B9" s="50" t="s">
        <v>56</v>
      </c>
      <c r="C9" s="54">
        <v>2.06</v>
      </c>
      <c r="D9" s="50"/>
      <c r="E9" s="107"/>
      <c r="F9" s="50" t="s">
        <v>65</v>
      </c>
      <c r="G9" s="107">
        <v>0.4</v>
      </c>
      <c r="H9" s="50"/>
      <c r="I9" s="107"/>
      <c r="J9" s="89" t="s">
        <v>88</v>
      </c>
      <c r="K9" s="107">
        <v>0.4</v>
      </c>
      <c r="L9" s="50"/>
      <c r="M9" s="107"/>
      <c r="N9" s="54">
        <f>K9+G9+C9</f>
        <v>2.8600000000000003</v>
      </c>
    </row>
    <row r="10" spans="1:14" ht="23.25" x14ac:dyDescent="0.25">
      <c r="A10" s="78"/>
      <c r="B10" s="51"/>
      <c r="C10" s="58"/>
      <c r="D10" s="60"/>
      <c r="E10" s="58"/>
      <c r="F10" s="55"/>
      <c r="G10" s="58"/>
      <c r="H10" s="60" t="s">
        <v>48</v>
      </c>
      <c r="I10" s="58"/>
      <c r="J10" s="60"/>
      <c r="K10" s="58"/>
      <c r="L10" s="114"/>
      <c r="M10" s="58"/>
      <c r="N10" s="10"/>
    </row>
    <row r="11" spans="1:14" x14ac:dyDescent="0.25">
      <c r="A11" s="53">
        <v>5</v>
      </c>
      <c r="B11" s="50"/>
      <c r="C11" s="54"/>
      <c r="D11" s="81"/>
      <c r="E11" s="54"/>
      <c r="F11" s="80"/>
      <c r="G11" s="54"/>
      <c r="H11" s="81" t="s">
        <v>13</v>
      </c>
      <c r="I11" s="54">
        <v>1.1499999999999999</v>
      </c>
      <c r="J11" s="81"/>
      <c r="K11" s="54"/>
      <c r="L11" s="54"/>
      <c r="M11" s="54"/>
      <c r="N11" s="12">
        <f>C11+E11+G11+I11+K11</f>
        <v>1.1499999999999999</v>
      </c>
    </row>
    <row r="12" spans="1:14" x14ac:dyDescent="0.25">
      <c r="A12" s="116"/>
      <c r="B12" s="51"/>
      <c r="C12" s="58"/>
      <c r="D12" s="117"/>
      <c r="E12" s="58"/>
      <c r="F12" s="118"/>
      <c r="G12" s="58"/>
      <c r="H12" s="117" t="s">
        <v>93</v>
      </c>
      <c r="I12" s="58"/>
      <c r="J12" s="117"/>
      <c r="K12" s="58"/>
      <c r="L12" s="58"/>
      <c r="M12" s="58"/>
      <c r="N12" s="10"/>
    </row>
    <row r="13" spans="1:14" x14ac:dyDescent="0.25">
      <c r="A13" s="119">
        <v>7</v>
      </c>
      <c r="B13" s="50"/>
      <c r="C13" s="54"/>
      <c r="D13" s="81"/>
      <c r="E13" s="54"/>
      <c r="F13" s="80"/>
      <c r="G13" s="54"/>
      <c r="H13" s="81" t="s">
        <v>13</v>
      </c>
      <c r="I13" s="54">
        <v>1.62</v>
      </c>
      <c r="J13" s="81"/>
      <c r="K13" s="54"/>
      <c r="L13" s="54"/>
      <c r="M13" s="54"/>
      <c r="N13" s="12">
        <f>I13</f>
        <v>1.62</v>
      </c>
    </row>
    <row r="14" spans="1:14" x14ac:dyDescent="0.25">
      <c r="A14" s="78"/>
      <c r="B14" s="114"/>
      <c r="C14" s="58"/>
      <c r="D14" s="60" t="s">
        <v>52</v>
      </c>
      <c r="E14" s="51"/>
      <c r="F14" s="60"/>
      <c r="G14" s="58"/>
      <c r="H14" s="60"/>
      <c r="I14" s="58"/>
      <c r="J14" s="114"/>
      <c r="K14" s="58"/>
      <c r="L14" s="35"/>
      <c r="M14" s="58"/>
      <c r="N14" s="10"/>
    </row>
    <row r="15" spans="1:14" x14ac:dyDescent="0.25">
      <c r="A15" s="53">
        <v>5</v>
      </c>
      <c r="B15" s="80"/>
      <c r="C15" s="54"/>
      <c r="D15" s="81" t="s">
        <v>13</v>
      </c>
      <c r="E15" s="54">
        <v>1.1499999999999999</v>
      </c>
      <c r="F15" s="86"/>
      <c r="G15" s="54"/>
      <c r="H15" s="54"/>
      <c r="I15" s="54"/>
      <c r="J15" s="86"/>
      <c r="K15" s="54"/>
      <c r="L15" s="12"/>
      <c r="M15" s="54"/>
      <c r="N15" s="12">
        <f>E15+G15+I15+K15+M15</f>
        <v>1.1499999999999999</v>
      </c>
    </row>
    <row r="16" spans="1:14" x14ac:dyDescent="0.25">
      <c r="A16" s="108"/>
      <c r="B16" s="58"/>
      <c r="C16" s="58"/>
      <c r="D16" s="58"/>
      <c r="E16" s="78"/>
      <c r="F16" s="51"/>
      <c r="G16" s="58"/>
      <c r="H16" s="58"/>
      <c r="I16" s="58"/>
      <c r="J16" s="58"/>
      <c r="K16" s="58"/>
      <c r="L16" s="52"/>
      <c r="M16" s="52"/>
      <c r="N16" s="52"/>
    </row>
    <row r="17" spans="1:14" x14ac:dyDescent="0.25">
      <c r="A17" s="81">
        <f>SUM(A3:A16)</f>
        <v>54.230000000000004</v>
      </c>
      <c r="B17" s="53" t="s">
        <v>10</v>
      </c>
      <c r="C17" s="81">
        <f>SUM(C3:C16)</f>
        <v>2.39</v>
      </c>
      <c r="D17" s="81"/>
      <c r="E17" s="81">
        <f>SUM(E3:E16)</f>
        <v>2.2999999999999998</v>
      </c>
      <c r="F17" s="109"/>
      <c r="G17" s="81">
        <f>SUM(G3:G16)</f>
        <v>0.73</v>
      </c>
      <c r="H17" s="53"/>
      <c r="I17" s="81">
        <f>SUM(I3:I16)</f>
        <v>2.77</v>
      </c>
      <c r="J17" s="53"/>
      <c r="K17" s="81">
        <f>SUM(K3:K16)</f>
        <v>4.3099999999999996</v>
      </c>
      <c r="L17" s="81"/>
      <c r="M17" s="81">
        <f>SUM(M3:M16)</f>
        <v>0</v>
      </c>
      <c r="N17" s="81">
        <f>SUM(N3:N16)</f>
        <v>12.500000000000002</v>
      </c>
    </row>
    <row r="18" spans="1:14" x14ac:dyDescent="0.25">
      <c r="A18" s="47"/>
      <c r="B18" s="47"/>
      <c r="C18" s="47"/>
      <c r="D18" s="110"/>
      <c r="E18" s="47"/>
      <c r="F18" s="75"/>
      <c r="G18" s="47"/>
      <c r="H18" s="47"/>
      <c r="I18" s="47"/>
      <c r="J18" s="100"/>
      <c r="K18" s="47"/>
      <c r="L18" s="47"/>
      <c r="M18" s="47"/>
      <c r="N18" s="47"/>
    </row>
    <row r="19" spans="1:14" x14ac:dyDescent="0.25">
      <c r="A19" s="47"/>
      <c r="B19" s="47"/>
      <c r="C19" s="47"/>
      <c r="D19" s="111"/>
      <c r="E19" s="47"/>
      <c r="F19" s="75"/>
      <c r="G19" s="47"/>
      <c r="H19" s="47" t="s">
        <v>15</v>
      </c>
      <c r="I19" s="47"/>
      <c r="J19" s="100"/>
      <c r="K19" s="101">
        <f>N17*4.33</f>
        <v>54.125000000000007</v>
      </c>
      <c r="L19" s="101"/>
      <c r="M19" s="101"/>
      <c r="N19" s="47"/>
    </row>
    <row r="20" spans="1:14" x14ac:dyDescent="0.25">
      <c r="A20" s="47"/>
      <c r="B20" s="47" t="s">
        <v>101</v>
      </c>
      <c r="C20" s="47"/>
      <c r="D20" s="111"/>
      <c r="E20" s="47"/>
      <c r="F20" s="75"/>
      <c r="G20" s="47"/>
      <c r="H20" s="47"/>
      <c r="I20" s="112"/>
      <c r="J20" s="81"/>
      <c r="K20" s="47"/>
      <c r="L20" s="47"/>
      <c r="M20" s="47"/>
      <c r="N20" s="47"/>
    </row>
    <row r="21" spans="1:14" x14ac:dyDescent="0.25">
      <c r="A21" s="47"/>
      <c r="B21" s="47" t="s">
        <v>90</v>
      </c>
      <c r="C21" s="47"/>
      <c r="D21" s="113"/>
      <c r="E21" s="111"/>
      <c r="F21" s="75"/>
      <c r="G21" s="47"/>
      <c r="H21" s="47"/>
      <c r="I21" s="47"/>
      <c r="J21" s="47"/>
      <c r="K21" s="47"/>
      <c r="L21" s="47"/>
      <c r="M21" s="47"/>
      <c r="N21" s="47"/>
    </row>
  </sheetData>
  <pageMargins left="0.7" right="0.7" top="0.75" bottom="0.75" header="0.3" footer="0.3"/>
  <pageSetup paperSize="9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4" workbookViewId="0">
      <selection activeCell="F28" sqref="F28"/>
    </sheetView>
  </sheetViews>
  <sheetFormatPr baseColWidth="10" defaultRowHeight="15" x14ac:dyDescent="0.25"/>
  <cols>
    <col min="1" max="1" width="7.42578125" customWidth="1"/>
    <col min="3" max="3" width="5.7109375" customWidth="1"/>
    <col min="4" max="4" width="20.28515625" customWidth="1"/>
    <col min="5" max="5" width="5.28515625" customWidth="1"/>
    <col min="7" max="7" width="6.42578125" customWidth="1"/>
    <col min="9" max="9" width="5.85546875" customWidth="1"/>
    <col min="11" max="11" width="5.7109375" customWidth="1"/>
    <col min="12" max="12" width="6.7109375" customWidth="1"/>
    <col min="13" max="13" width="5.140625" customWidth="1"/>
    <col min="14" max="14" width="5.710937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34.5" x14ac:dyDescent="0.25">
      <c r="A3" s="78"/>
      <c r="B3" s="52"/>
      <c r="C3" s="52"/>
      <c r="D3" s="104" t="s">
        <v>78</v>
      </c>
      <c r="E3" s="52"/>
      <c r="F3" s="83"/>
      <c r="G3" s="52"/>
      <c r="H3" s="52"/>
      <c r="I3" s="52"/>
      <c r="J3" s="104" t="s">
        <v>79</v>
      </c>
      <c r="K3" s="52"/>
      <c r="L3" s="52"/>
      <c r="M3" s="52"/>
      <c r="N3" s="52"/>
    </row>
    <row r="4" spans="1:14" ht="23.25" x14ac:dyDescent="0.25">
      <c r="A4" s="82"/>
      <c r="B4" s="52"/>
      <c r="C4" s="52"/>
      <c r="D4" s="105" t="s">
        <v>80</v>
      </c>
      <c r="E4" s="52"/>
      <c r="F4" s="83"/>
      <c r="G4" s="52"/>
      <c r="H4" s="52"/>
      <c r="I4" s="52"/>
      <c r="J4" s="105" t="s">
        <v>81</v>
      </c>
      <c r="K4" s="52"/>
      <c r="L4" s="52"/>
      <c r="M4" s="52"/>
      <c r="N4" s="52"/>
    </row>
    <row r="5" spans="1:14" x14ac:dyDescent="0.25">
      <c r="A5" s="53">
        <v>10</v>
      </c>
      <c r="B5" s="54"/>
      <c r="C5" s="54"/>
      <c r="D5" s="106" t="s">
        <v>82</v>
      </c>
      <c r="E5" s="54">
        <v>1.1499999999999999</v>
      </c>
      <c r="F5" s="50"/>
      <c r="G5" s="54"/>
      <c r="H5" s="54"/>
      <c r="I5" s="54"/>
      <c r="J5" s="106" t="s">
        <v>83</v>
      </c>
      <c r="K5" s="54">
        <v>1.1499999999999999</v>
      </c>
      <c r="L5" s="54"/>
      <c r="M5" s="54"/>
      <c r="N5" s="54">
        <f>K5+E5</f>
        <v>2.2999999999999998</v>
      </c>
    </row>
    <row r="6" spans="1:14" ht="23.25" x14ac:dyDescent="0.25">
      <c r="A6" s="78"/>
      <c r="B6" s="49" t="s">
        <v>84</v>
      </c>
      <c r="C6" s="58"/>
      <c r="D6" s="49"/>
      <c r="E6" s="58"/>
      <c r="F6" s="49" t="s">
        <v>84</v>
      </c>
      <c r="G6" s="58"/>
      <c r="H6" s="49"/>
      <c r="I6" s="58"/>
      <c r="J6" s="49" t="s">
        <v>84</v>
      </c>
      <c r="K6" s="58"/>
      <c r="L6" s="49"/>
      <c r="M6" s="58"/>
      <c r="N6" s="58"/>
    </row>
    <row r="7" spans="1:14" ht="23.25" x14ac:dyDescent="0.25">
      <c r="A7" s="53">
        <v>14.81</v>
      </c>
      <c r="B7" s="50" t="s">
        <v>85</v>
      </c>
      <c r="C7" s="54">
        <v>0.33</v>
      </c>
      <c r="D7" s="54"/>
      <c r="E7" s="107"/>
      <c r="F7" s="50" t="s">
        <v>85</v>
      </c>
      <c r="G7" s="54">
        <v>0.33</v>
      </c>
      <c r="H7" s="50"/>
      <c r="I7" s="54"/>
      <c r="J7" s="50" t="s">
        <v>86</v>
      </c>
      <c r="K7" s="54">
        <v>2.76</v>
      </c>
      <c r="L7" s="54"/>
      <c r="M7" s="54"/>
      <c r="N7" s="54">
        <f>C7+E7+G7+I7+K7+M7</f>
        <v>3.42</v>
      </c>
    </row>
    <row r="8" spans="1:14" x14ac:dyDescent="0.25">
      <c r="A8" s="78"/>
      <c r="B8" s="49" t="s">
        <v>87</v>
      </c>
      <c r="C8" s="58"/>
      <c r="D8" s="49"/>
      <c r="E8" s="58"/>
      <c r="F8" s="49" t="s">
        <v>87</v>
      </c>
      <c r="G8" s="58"/>
      <c r="H8" s="49"/>
      <c r="I8" s="58"/>
      <c r="J8" s="49" t="s">
        <v>87</v>
      </c>
      <c r="K8" s="58"/>
      <c r="L8" s="49"/>
      <c r="M8" s="58"/>
      <c r="N8" s="58"/>
    </row>
    <row r="9" spans="1:14" ht="45" x14ac:dyDescent="0.25">
      <c r="A9" s="53">
        <v>12.42</v>
      </c>
      <c r="B9" s="50" t="s">
        <v>56</v>
      </c>
      <c r="C9" s="54">
        <v>2.06</v>
      </c>
      <c r="D9" s="50"/>
      <c r="E9" s="107"/>
      <c r="F9" s="50" t="s">
        <v>65</v>
      </c>
      <c r="G9" s="107">
        <v>0.4</v>
      </c>
      <c r="H9" s="50"/>
      <c r="I9" s="107"/>
      <c r="J9" s="89" t="s">
        <v>88</v>
      </c>
      <c r="K9" s="107">
        <v>0.4</v>
      </c>
      <c r="L9" s="50"/>
      <c r="M9" s="107"/>
      <c r="N9" s="54">
        <f>K9+G9+C9</f>
        <v>2.8600000000000003</v>
      </c>
    </row>
    <row r="10" spans="1:14" ht="23.25" x14ac:dyDescent="0.25">
      <c r="A10" s="78"/>
      <c r="B10" s="51"/>
      <c r="C10" s="58"/>
      <c r="D10" s="60"/>
      <c r="E10" s="58"/>
      <c r="F10" s="55"/>
      <c r="G10" s="58"/>
      <c r="H10" s="60" t="s">
        <v>48</v>
      </c>
      <c r="I10" s="58"/>
      <c r="J10" s="60"/>
      <c r="K10" s="58"/>
      <c r="L10" s="114"/>
      <c r="M10" s="58"/>
      <c r="N10" s="10"/>
    </row>
    <row r="11" spans="1:14" x14ac:dyDescent="0.25">
      <c r="A11" s="53">
        <v>5</v>
      </c>
      <c r="B11" s="50"/>
      <c r="C11" s="54"/>
      <c r="D11" s="81"/>
      <c r="E11" s="54"/>
      <c r="F11" s="80"/>
      <c r="G11" s="54"/>
      <c r="H11" s="81" t="s">
        <v>13</v>
      </c>
      <c r="I11" s="54">
        <v>1.1499999999999999</v>
      </c>
      <c r="J11" s="81"/>
      <c r="K11" s="54"/>
      <c r="L11" s="54"/>
      <c r="M11" s="54"/>
      <c r="N11" s="12">
        <f>C11+E11+G11+I11+K11</f>
        <v>1.1499999999999999</v>
      </c>
    </row>
    <row r="12" spans="1:14" x14ac:dyDescent="0.25">
      <c r="A12" s="116"/>
      <c r="B12" s="51"/>
      <c r="C12" s="58"/>
      <c r="D12" s="117"/>
      <c r="E12" s="58"/>
      <c r="F12" s="118"/>
      <c r="G12" s="58"/>
      <c r="H12" s="117" t="s">
        <v>93</v>
      </c>
      <c r="I12" s="58"/>
      <c r="J12" s="117"/>
      <c r="K12" s="58"/>
      <c r="L12" s="58"/>
      <c r="M12" s="58"/>
      <c r="N12" s="10"/>
    </row>
    <row r="13" spans="1:14" x14ac:dyDescent="0.25">
      <c r="A13" s="119">
        <v>7</v>
      </c>
      <c r="B13" s="50"/>
      <c r="C13" s="54"/>
      <c r="D13" s="81"/>
      <c r="E13" s="54"/>
      <c r="F13" s="80"/>
      <c r="G13" s="54"/>
      <c r="H13" s="81" t="s">
        <v>13</v>
      </c>
      <c r="I13" s="54">
        <v>1.62</v>
      </c>
      <c r="J13" s="81"/>
      <c r="K13" s="54"/>
      <c r="L13" s="54"/>
      <c r="M13" s="54"/>
      <c r="N13" s="12">
        <f>I13</f>
        <v>1.62</v>
      </c>
    </row>
    <row r="14" spans="1:14" x14ac:dyDescent="0.25">
      <c r="A14" s="78"/>
      <c r="B14" s="47"/>
      <c r="C14" s="58"/>
      <c r="D14" s="55" t="s">
        <v>49</v>
      </c>
      <c r="E14" s="58"/>
      <c r="F14" s="49"/>
      <c r="G14" s="58"/>
      <c r="H14" s="49"/>
      <c r="I14" s="51"/>
      <c r="J14" s="49"/>
      <c r="K14" s="58"/>
      <c r="L14" s="58"/>
      <c r="M14" s="52"/>
      <c r="N14" s="9"/>
    </row>
    <row r="15" spans="1:14" x14ac:dyDescent="0.25">
      <c r="A15" s="82"/>
      <c r="B15" s="130"/>
      <c r="C15" s="52"/>
      <c r="D15" s="84" t="s">
        <v>50</v>
      </c>
      <c r="E15" s="84"/>
      <c r="F15" s="83"/>
      <c r="G15" s="52"/>
      <c r="H15" s="52"/>
      <c r="I15" s="52"/>
      <c r="J15" s="52"/>
      <c r="K15" s="52"/>
      <c r="L15" s="52"/>
      <c r="M15" s="52"/>
      <c r="N15" s="9"/>
    </row>
    <row r="16" spans="1:14" ht="24.75" customHeight="1" x14ac:dyDescent="0.25">
      <c r="A16" s="82"/>
      <c r="B16" s="49"/>
      <c r="C16" s="52"/>
      <c r="D16" s="84" t="s">
        <v>51</v>
      </c>
      <c r="E16" s="83"/>
      <c r="F16" s="49"/>
      <c r="G16" s="52"/>
      <c r="H16" s="49"/>
      <c r="I16" s="52"/>
      <c r="J16" s="83"/>
      <c r="K16" s="83"/>
      <c r="L16" s="52"/>
      <c r="M16" s="52"/>
      <c r="N16" s="9"/>
    </row>
    <row r="17" spans="1:14" ht="15.75" customHeight="1" x14ac:dyDescent="0.25">
      <c r="A17" s="53">
        <v>5.42</v>
      </c>
      <c r="B17" s="80"/>
      <c r="C17" s="54"/>
      <c r="D17" s="50" t="s">
        <v>99</v>
      </c>
      <c r="E17" s="54">
        <v>1.25</v>
      </c>
      <c r="F17" s="50"/>
      <c r="G17" s="54"/>
      <c r="H17" s="50"/>
      <c r="I17" s="54"/>
      <c r="J17" s="50"/>
      <c r="K17" s="54"/>
      <c r="L17" s="12"/>
      <c r="M17" s="52"/>
      <c r="N17" s="12">
        <f>E17+G17+I17+K17+M17</f>
        <v>1.25</v>
      </c>
    </row>
    <row r="18" spans="1:14" ht="17.25" customHeight="1" x14ac:dyDescent="0.25">
      <c r="A18" s="78"/>
      <c r="B18" s="114"/>
      <c r="C18" s="58"/>
      <c r="D18" s="60" t="s">
        <v>52</v>
      </c>
      <c r="E18" s="51"/>
      <c r="F18" s="60"/>
      <c r="G18" s="58"/>
      <c r="H18" s="60"/>
      <c r="I18" s="58"/>
      <c r="J18" s="114"/>
      <c r="K18" s="58"/>
      <c r="L18" s="35"/>
      <c r="M18" s="58"/>
      <c r="N18" s="10"/>
    </row>
    <row r="19" spans="1:14" x14ac:dyDescent="0.25">
      <c r="A19" s="53">
        <v>5</v>
      </c>
      <c r="B19" s="80"/>
      <c r="C19" s="54"/>
      <c r="D19" s="81" t="s">
        <v>13</v>
      </c>
      <c r="E19" s="54">
        <v>1.1499999999999999</v>
      </c>
      <c r="F19" s="86"/>
      <c r="G19" s="54"/>
      <c r="H19" s="54"/>
      <c r="I19" s="54"/>
      <c r="J19" s="86"/>
      <c r="K19" s="54"/>
      <c r="L19" s="12"/>
      <c r="M19" s="54"/>
      <c r="N19" s="12">
        <f>E19+G19+I19+K19+M19</f>
        <v>1.1499999999999999</v>
      </c>
    </row>
    <row r="20" spans="1:14" x14ac:dyDescent="0.25">
      <c r="A20" s="108"/>
      <c r="B20" s="58"/>
      <c r="C20" s="58"/>
      <c r="D20" s="58"/>
      <c r="E20" s="78"/>
      <c r="F20" s="51"/>
      <c r="G20" s="58"/>
      <c r="H20" s="58"/>
      <c r="I20" s="58"/>
      <c r="J20" s="58"/>
      <c r="K20" s="58"/>
      <c r="L20" s="52"/>
      <c r="M20" s="52"/>
      <c r="N20" s="52"/>
    </row>
    <row r="21" spans="1:14" x14ac:dyDescent="0.25">
      <c r="A21" s="81">
        <f>SUM(A3:A20)</f>
        <v>59.650000000000006</v>
      </c>
      <c r="B21" s="53" t="s">
        <v>10</v>
      </c>
      <c r="C21" s="81">
        <f>SUM(C3:C20)</f>
        <v>2.39</v>
      </c>
      <c r="D21" s="81"/>
      <c r="E21" s="81">
        <f>SUM(E3:E20)</f>
        <v>3.55</v>
      </c>
      <c r="F21" s="109"/>
      <c r="G21" s="81">
        <f>SUM(G3:G20)</f>
        <v>0.73</v>
      </c>
      <c r="H21" s="53"/>
      <c r="I21" s="81">
        <f>SUM(I3:I20)</f>
        <v>2.77</v>
      </c>
      <c r="J21" s="53"/>
      <c r="K21" s="81">
        <f>SUM(K3:K20)</f>
        <v>4.3099999999999996</v>
      </c>
      <c r="L21" s="81"/>
      <c r="M21" s="81">
        <f>SUM(M3:M20)</f>
        <v>0</v>
      </c>
      <c r="N21" s="81">
        <f>SUM(N3:N20)</f>
        <v>13.750000000000002</v>
      </c>
    </row>
    <row r="22" spans="1:14" x14ac:dyDescent="0.25">
      <c r="A22" s="47"/>
      <c r="B22" s="47"/>
      <c r="C22" s="47"/>
      <c r="D22" s="110"/>
      <c r="E22" s="47"/>
      <c r="F22" s="75"/>
      <c r="G22" s="47"/>
      <c r="H22" s="47"/>
      <c r="I22" s="47"/>
      <c r="J22" s="100"/>
      <c r="K22" s="47"/>
      <c r="L22" s="47"/>
      <c r="M22" s="47"/>
      <c r="N22" s="47"/>
    </row>
    <row r="23" spans="1:14" x14ac:dyDescent="0.25">
      <c r="A23" s="47"/>
      <c r="B23" s="47"/>
      <c r="C23" s="47"/>
      <c r="D23" s="111"/>
      <c r="E23" s="47"/>
      <c r="F23" s="75"/>
      <c r="G23" s="47"/>
      <c r="H23" s="47" t="s">
        <v>15</v>
      </c>
      <c r="I23" s="47"/>
      <c r="J23" s="100"/>
      <c r="K23" s="101">
        <f>N21*4.33</f>
        <v>59.537500000000009</v>
      </c>
      <c r="L23" s="101"/>
      <c r="M23" s="101"/>
      <c r="N23" s="47"/>
    </row>
    <row r="24" spans="1:14" x14ac:dyDescent="0.25">
      <c r="A24" s="47"/>
      <c r="B24" s="47" t="s">
        <v>100</v>
      </c>
      <c r="C24" s="47"/>
      <c r="D24" s="111"/>
      <c r="E24" s="47"/>
      <c r="F24" s="75"/>
      <c r="G24" s="47"/>
      <c r="H24" s="47"/>
      <c r="I24" s="112"/>
      <c r="J24" s="81"/>
      <c r="K24" s="47"/>
      <c r="L24" s="47"/>
      <c r="M24" s="47"/>
      <c r="N24" s="47"/>
    </row>
    <row r="25" spans="1:14" x14ac:dyDescent="0.25">
      <c r="A25" s="47"/>
      <c r="B25" s="47" t="s">
        <v>90</v>
      </c>
      <c r="C25" s="47"/>
      <c r="D25" s="113"/>
      <c r="E25" s="111"/>
      <c r="F25" s="75"/>
      <c r="G25" s="47"/>
      <c r="H25" s="47"/>
      <c r="I25" s="47"/>
      <c r="J25" s="47"/>
      <c r="K25" s="47"/>
      <c r="L25" s="47"/>
      <c r="M25" s="47"/>
      <c r="N25" s="47"/>
    </row>
  </sheetData>
  <pageMargins left="0.7" right="0.7" top="0.75" bottom="0.75" header="0.3" footer="0.3"/>
  <pageSetup paperSize="9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N13"/>
    </sheetView>
  </sheetViews>
  <sheetFormatPr baseColWidth="10" defaultRowHeight="15" x14ac:dyDescent="0.25"/>
  <cols>
    <col min="1" max="1" width="8.140625" customWidth="1"/>
    <col min="3" max="3" width="7.42578125" customWidth="1"/>
    <col min="5" max="5" width="6.85546875" customWidth="1"/>
    <col min="7" max="7" width="6.140625" customWidth="1"/>
    <col min="9" max="9" width="4.85546875" customWidth="1"/>
    <col min="11" max="11" width="5.85546875" customWidth="1"/>
    <col min="12" max="12" width="4.85546875" customWidth="1"/>
    <col min="13" max="13" width="4.140625" customWidth="1"/>
    <col min="14" max="14" width="6.28515625" customWidth="1"/>
  </cols>
  <sheetData>
    <row r="1" spans="1:14" x14ac:dyDescent="0.25">
      <c r="A1" s="47"/>
      <c r="B1" s="47" t="s">
        <v>47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23.25" x14ac:dyDescent="0.25">
      <c r="A3" s="82"/>
      <c r="B3" s="83" t="s">
        <v>28</v>
      </c>
      <c r="C3" s="124"/>
      <c r="D3" s="83" t="s">
        <v>28</v>
      </c>
      <c r="E3" s="125"/>
      <c r="F3" s="83" t="s">
        <v>28</v>
      </c>
      <c r="G3" s="126"/>
      <c r="H3" s="83" t="s">
        <v>28</v>
      </c>
      <c r="I3" s="124"/>
      <c r="J3" s="83" t="s">
        <v>29</v>
      </c>
      <c r="K3" s="126"/>
      <c r="L3" s="52"/>
      <c r="M3" s="52"/>
      <c r="N3" s="52"/>
    </row>
    <row r="4" spans="1:14" ht="57" x14ac:dyDescent="0.25">
      <c r="A4" s="53">
        <v>17.32</v>
      </c>
      <c r="B4" s="50" t="s">
        <v>95</v>
      </c>
      <c r="C4" s="122">
        <v>0.5</v>
      </c>
      <c r="D4" s="50" t="s">
        <v>30</v>
      </c>
      <c r="E4" s="122">
        <v>0.5</v>
      </c>
      <c r="F4" s="50" t="s">
        <v>30</v>
      </c>
      <c r="G4" s="123">
        <v>0.5</v>
      </c>
      <c r="H4" s="50" t="s">
        <v>13</v>
      </c>
      <c r="I4" s="121">
        <v>2</v>
      </c>
      <c r="J4" s="50" t="s">
        <v>30</v>
      </c>
      <c r="K4" s="123">
        <v>0.5</v>
      </c>
      <c r="L4" s="54"/>
      <c r="M4" s="54"/>
      <c r="N4" s="54">
        <v>4</v>
      </c>
    </row>
    <row r="5" spans="1:14" x14ac:dyDescent="0.25">
      <c r="A5" s="127">
        <f>SUM(A3:A4)</f>
        <v>17.32</v>
      </c>
      <c r="B5" s="53" t="s">
        <v>10</v>
      </c>
      <c r="C5" s="53">
        <f>SUM(C3:C4)</f>
        <v>0.5</v>
      </c>
      <c r="D5" s="81"/>
      <c r="E5" s="53">
        <f>SUM(E3:E4)</f>
        <v>0.5</v>
      </c>
      <c r="F5" s="109"/>
      <c r="G5" s="53">
        <f>SUM(G3:G4)</f>
        <v>0.5</v>
      </c>
      <c r="H5" s="53"/>
      <c r="I5" s="53">
        <f>SUM(I3:I4)</f>
        <v>2</v>
      </c>
      <c r="J5" s="53"/>
      <c r="K5" s="53">
        <f>SUM(K3:K4)</f>
        <v>0.5</v>
      </c>
      <c r="L5" s="81"/>
      <c r="M5" s="81"/>
      <c r="N5" s="53">
        <f>SUM(N3:N4)</f>
        <v>4</v>
      </c>
    </row>
    <row r="6" spans="1:14" x14ac:dyDescent="0.25">
      <c r="A6" s="47"/>
      <c r="B6" s="47"/>
      <c r="C6" s="47"/>
      <c r="D6" s="47"/>
      <c r="E6" s="47"/>
      <c r="F6" s="75"/>
      <c r="G6" s="47"/>
      <c r="H6" s="47"/>
      <c r="I6" s="47"/>
      <c r="J6" s="100"/>
      <c r="K6" s="47"/>
      <c r="L6" s="47"/>
      <c r="M6" s="47"/>
      <c r="N6" s="47"/>
    </row>
    <row r="7" spans="1:14" x14ac:dyDescent="0.25">
      <c r="A7" s="47"/>
      <c r="B7" s="47"/>
      <c r="C7" s="47"/>
      <c r="D7" s="47"/>
      <c r="E7" s="47"/>
      <c r="F7" s="75"/>
      <c r="G7" s="47"/>
      <c r="H7" s="47" t="s">
        <v>15</v>
      </c>
      <c r="I7" s="47"/>
      <c r="J7" s="100"/>
      <c r="K7" s="101"/>
      <c r="L7" s="101"/>
      <c r="M7" s="101"/>
      <c r="N7" s="47"/>
    </row>
    <row r="8" spans="1:14" x14ac:dyDescent="0.25">
      <c r="A8" s="47"/>
      <c r="B8" s="47" t="s">
        <v>16</v>
      </c>
      <c r="C8" s="47"/>
      <c r="D8" s="47"/>
      <c r="E8" s="47"/>
      <c r="F8" s="128" t="s">
        <v>97</v>
      </c>
      <c r="G8" s="47"/>
      <c r="H8" s="47"/>
      <c r="I8" s="112">
        <f>N5*4.33</f>
        <v>17.32</v>
      </c>
      <c r="J8" s="47"/>
      <c r="K8" s="47"/>
      <c r="L8" s="47"/>
      <c r="M8" s="47"/>
      <c r="N8" s="47"/>
    </row>
    <row r="9" spans="1:14" x14ac:dyDescent="0.25">
      <c r="A9" s="47"/>
      <c r="B9" s="47" t="s">
        <v>18</v>
      </c>
      <c r="C9" s="47"/>
      <c r="D9" s="47" t="str">
        <f>B1</f>
        <v>MARIA DEL MAR ANDUJAR GONZALEZ</v>
      </c>
      <c r="E9" s="129"/>
      <c r="G9" s="47"/>
      <c r="H9" s="47" t="s">
        <v>96</v>
      </c>
      <c r="I9" s="47"/>
      <c r="J9" s="47"/>
      <c r="K9" s="47"/>
      <c r="L9" s="47"/>
      <c r="M9" s="47"/>
      <c r="N9" s="47"/>
    </row>
    <row r="11" spans="1:14" x14ac:dyDescent="0.25">
      <c r="F11" t="s">
        <v>98</v>
      </c>
    </row>
  </sheetData>
  <pageMargins left="0.7" right="0.7" top="0.75" bottom="0.75" header="0.3" footer="0.3"/>
  <pageSetup paperSize="9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"/>
  <sheetViews>
    <sheetView workbookViewId="0">
      <selection sqref="A1:N20"/>
    </sheetView>
  </sheetViews>
  <sheetFormatPr baseColWidth="10" defaultRowHeight="15" x14ac:dyDescent="0.25"/>
  <cols>
    <col min="1" max="1" width="5.85546875" customWidth="1"/>
    <col min="3" max="3" width="6.7109375" customWidth="1"/>
    <col min="5" max="5" width="8.42578125" customWidth="1"/>
    <col min="7" max="7" width="8.28515625" customWidth="1"/>
    <col min="9" max="9" width="8.42578125" customWidth="1"/>
    <col min="12" max="14" width="8.140625" customWidth="1"/>
  </cols>
  <sheetData>
    <row r="1" spans="1:39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39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39" ht="34.5" x14ac:dyDescent="0.25">
      <c r="A3" s="78"/>
      <c r="B3" s="52"/>
      <c r="C3" s="52"/>
      <c r="D3" s="104" t="s">
        <v>78</v>
      </c>
      <c r="E3" s="52"/>
      <c r="F3" s="83"/>
      <c r="G3" s="52"/>
      <c r="H3" s="52"/>
      <c r="I3" s="52"/>
      <c r="J3" s="104" t="s">
        <v>79</v>
      </c>
      <c r="K3" s="52"/>
      <c r="L3" s="52"/>
      <c r="M3" s="52"/>
      <c r="N3" s="52"/>
    </row>
    <row r="4" spans="1:39" ht="23.25" x14ac:dyDescent="0.25">
      <c r="A4" s="82"/>
      <c r="B4" s="52"/>
      <c r="C4" s="52"/>
      <c r="D4" s="105" t="s">
        <v>80</v>
      </c>
      <c r="E4" s="52"/>
      <c r="F4" s="83"/>
      <c r="G4" s="52"/>
      <c r="H4" s="52"/>
      <c r="I4" s="52"/>
      <c r="J4" s="105" t="s">
        <v>81</v>
      </c>
      <c r="K4" s="52"/>
      <c r="L4" s="52"/>
      <c r="M4" s="52"/>
      <c r="N4" s="52"/>
    </row>
    <row r="5" spans="1:39" x14ac:dyDescent="0.25">
      <c r="A5" s="53">
        <v>10</v>
      </c>
      <c r="B5" s="54"/>
      <c r="C5" s="54"/>
      <c r="D5" s="106" t="s">
        <v>82</v>
      </c>
      <c r="E5" s="54">
        <v>1.1499999999999999</v>
      </c>
      <c r="F5" s="50"/>
      <c r="G5" s="54"/>
      <c r="H5" s="54"/>
      <c r="I5" s="54"/>
      <c r="J5" s="106" t="s">
        <v>83</v>
      </c>
      <c r="K5" s="54">
        <v>1.1499999999999999</v>
      </c>
      <c r="L5" s="54"/>
      <c r="M5" s="54"/>
      <c r="N5" s="54">
        <f>K5+E5</f>
        <v>2.2999999999999998</v>
      </c>
    </row>
    <row r="6" spans="1:39" ht="23.25" x14ac:dyDescent="0.25">
      <c r="A6" s="78"/>
      <c r="B6" s="49" t="s">
        <v>84</v>
      </c>
      <c r="C6" s="58"/>
      <c r="D6" s="49"/>
      <c r="E6" s="58"/>
      <c r="F6" s="49" t="s">
        <v>84</v>
      </c>
      <c r="G6" s="58"/>
      <c r="H6" s="49"/>
      <c r="I6" s="58"/>
      <c r="J6" s="49" t="s">
        <v>84</v>
      </c>
      <c r="K6" s="58"/>
      <c r="L6" s="49"/>
      <c r="M6" s="58"/>
      <c r="N6" s="58"/>
    </row>
    <row r="7" spans="1:39" ht="23.25" x14ac:dyDescent="0.25">
      <c r="A7" s="53">
        <v>14.81</v>
      </c>
      <c r="B7" s="50" t="s">
        <v>85</v>
      </c>
      <c r="C7" s="54">
        <v>0.33</v>
      </c>
      <c r="D7" s="54"/>
      <c r="E7" s="107"/>
      <c r="F7" s="50" t="s">
        <v>85</v>
      </c>
      <c r="G7" s="54">
        <v>0.33</v>
      </c>
      <c r="H7" s="50"/>
      <c r="I7" s="54"/>
      <c r="J7" s="50" t="s">
        <v>86</v>
      </c>
      <c r="K7" s="54">
        <v>2.76</v>
      </c>
      <c r="L7" s="54"/>
      <c r="M7" s="54"/>
      <c r="N7" s="54">
        <f>C7+E7+G7+I7+K7+M7</f>
        <v>3.42</v>
      </c>
    </row>
    <row r="8" spans="1:39" x14ac:dyDescent="0.25">
      <c r="A8" s="78"/>
      <c r="B8" s="49" t="s">
        <v>87</v>
      </c>
      <c r="C8" s="58"/>
      <c r="D8" s="49"/>
      <c r="E8" s="58"/>
      <c r="F8" s="49" t="s">
        <v>87</v>
      </c>
      <c r="G8" s="58"/>
      <c r="H8" s="49"/>
      <c r="I8" s="58"/>
      <c r="J8" s="49" t="s">
        <v>87</v>
      </c>
      <c r="K8" s="58"/>
      <c r="L8" s="49"/>
      <c r="M8" s="58"/>
      <c r="N8" s="58"/>
    </row>
    <row r="9" spans="1:39" ht="45" x14ac:dyDescent="0.25">
      <c r="A9" s="53">
        <v>12.42</v>
      </c>
      <c r="B9" s="50" t="s">
        <v>56</v>
      </c>
      <c r="C9" s="54">
        <v>2.06</v>
      </c>
      <c r="D9" s="50"/>
      <c r="E9" s="107"/>
      <c r="F9" s="50" t="s">
        <v>65</v>
      </c>
      <c r="G9" s="107">
        <v>0.4</v>
      </c>
      <c r="H9" s="50"/>
      <c r="I9" s="107"/>
      <c r="J9" s="89" t="s">
        <v>88</v>
      </c>
      <c r="K9" s="107">
        <v>0.4</v>
      </c>
      <c r="L9" s="50"/>
      <c r="M9" s="107"/>
      <c r="N9" s="54">
        <f>K9+G9+C9</f>
        <v>2.8600000000000003</v>
      </c>
    </row>
    <row r="10" spans="1:39" ht="23.25" x14ac:dyDescent="0.25">
      <c r="A10" s="78"/>
      <c r="B10" s="51"/>
      <c r="C10" s="58"/>
      <c r="D10" s="60"/>
      <c r="E10" s="58"/>
      <c r="F10" s="55"/>
      <c r="G10" s="58"/>
      <c r="H10" s="60" t="s">
        <v>48</v>
      </c>
      <c r="I10" s="58"/>
      <c r="J10" s="60"/>
      <c r="K10" s="58"/>
      <c r="L10" s="114"/>
      <c r="M10" s="58"/>
      <c r="N10" s="10"/>
    </row>
    <row r="11" spans="1:39" x14ac:dyDescent="0.25">
      <c r="A11" s="53">
        <v>5</v>
      </c>
      <c r="B11" s="50"/>
      <c r="C11" s="54"/>
      <c r="D11" s="81"/>
      <c r="E11" s="54"/>
      <c r="F11" s="80"/>
      <c r="G11" s="54"/>
      <c r="H11" s="81" t="s">
        <v>13</v>
      </c>
      <c r="I11" s="54">
        <v>1.1499999999999999</v>
      </c>
      <c r="J11" s="81"/>
      <c r="K11" s="54"/>
      <c r="L11" s="54"/>
      <c r="M11" s="54"/>
      <c r="N11" s="12">
        <f>C11+E11+G11+I11+K11</f>
        <v>1.1499999999999999</v>
      </c>
    </row>
    <row r="12" spans="1:39" x14ac:dyDescent="0.25">
      <c r="A12" s="116"/>
      <c r="B12" s="51"/>
      <c r="C12" s="58"/>
      <c r="D12" s="117"/>
      <c r="E12" s="58"/>
      <c r="F12" s="118"/>
      <c r="G12" s="58"/>
      <c r="H12" s="117" t="s">
        <v>93</v>
      </c>
      <c r="I12" s="58"/>
      <c r="J12" s="117"/>
      <c r="K12" s="58"/>
      <c r="L12" s="58"/>
      <c r="M12" s="58"/>
      <c r="N12" s="10"/>
      <c r="O12" s="120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</row>
    <row r="13" spans="1:39" s="115" customFormat="1" x14ac:dyDescent="0.25">
      <c r="A13" s="119">
        <v>7</v>
      </c>
      <c r="B13" s="50"/>
      <c r="C13" s="54"/>
      <c r="D13" s="81"/>
      <c r="E13" s="54"/>
      <c r="F13" s="80"/>
      <c r="G13" s="54"/>
      <c r="H13" s="81" t="s">
        <v>13</v>
      </c>
      <c r="I13" s="54">
        <v>1.62</v>
      </c>
      <c r="J13" s="81"/>
      <c r="K13" s="54"/>
      <c r="L13" s="54"/>
      <c r="M13" s="54"/>
      <c r="N13" s="12">
        <f>I13</f>
        <v>1.62</v>
      </c>
      <c r="O13" s="120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</row>
    <row r="14" spans="1:39" x14ac:dyDescent="0.25">
      <c r="A14" s="108"/>
      <c r="B14" s="58"/>
      <c r="C14" s="58"/>
      <c r="D14" s="58"/>
      <c r="E14" s="78"/>
      <c r="F14" s="51"/>
      <c r="G14" s="58"/>
      <c r="H14" s="58"/>
      <c r="I14" s="58"/>
      <c r="J14" s="58"/>
      <c r="K14" s="58"/>
      <c r="L14" s="52"/>
      <c r="M14" s="52"/>
      <c r="N14" s="52"/>
    </row>
    <row r="15" spans="1:39" x14ac:dyDescent="0.25">
      <c r="A15" s="81">
        <f>SUM(A3:A14)</f>
        <v>49.230000000000004</v>
      </c>
      <c r="B15" s="53" t="s">
        <v>10</v>
      </c>
      <c r="C15" s="81">
        <f>SUM(C3:C14)</f>
        <v>2.39</v>
      </c>
      <c r="D15" s="81"/>
      <c r="E15" s="81">
        <f>SUM(E3:E14)</f>
        <v>1.1499999999999999</v>
      </c>
      <c r="F15" s="109"/>
      <c r="G15" s="81">
        <f>SUM(G3:G14)</f>
        <v>0.73</v>
      </c>
      <c r="H15" s="53"/>
      <c r="I15" s="81">
        <f>SUM(I3:I14)</f>
        <v>2.77</v>
      </c>
      <c r="J15" s="53"/>
      <c r="K15" s="81">
        <f>SUM(K3:K14)</f>
        <v>4.3099999999999996</v>
      </c>
      <c r="L15" s="81"/>
      <c r="M15" s="81">
        <f>SUM(M3:M14)</f>
        <v>0</v>
      </c>
      <c r="N15" s="81">
        <f>SUM(N3:N14)</f>
        <v>11.350000000000001</v>
      </c>
    </row>
    <row r="16" spans="1:39" x14ac:dyDescent="0.25">
      <c r="A16" s="47"/>
      <c r="B16" s="47"/>
      <c r="C16" s="47"/>
      <c r="D16" s="110"/>
      <c r="E16" s="47"/>
      <c r="F16" s="75"/>
      <c r="G16" s="47"/>
      <c r="H16" s="47"/>
      <c r="I16" s="47"/>
      <c r="J16" s="100"/>
      <c r="K16" s="47"/>
      <c r="L16" s="47"/>
      <c r="M16" s="47"/>
      <c r="N16" s="47"/>
    </row>
    <row r="17" spans="1:14" x14ac:dyDescent="0.25">
      <c r="A17" s="47"/>
      <c r="B17" s="47"/>
      <c r="C17" s="47"/>
      <c r="D17" s="111"/>
      <c r="E17" s="47"/>
      <c r="F17" s="75"/>
      <c r="G17" s="47"/>
      <c r="H17" s="47" t="s">
        <v>15</v>
      </c>
      <c r="I17" s="47"/>
      <c r="J17" s="100"/>
      <c r="K17" s="101">
        <f>N15*4.33</f>
        <v>49.145500000000006</v>
      </c>
      <c r="L17" s="101"/>
      <c r="M17" s="101"/>
      <c r="N17" s="47"/>
    </row>
    <row r="18" spans="1:14" x14ac:dyDescent="0.25">
      <c r="A18" s="47"/>
      <c r="B18" s="47" t="s">
        <v>94</v>
      </c>
      <c r="C18" s="47"/>
      <c r="D18" s="111"/>
      <c r="E18" s="47"/>
      <c r="F18" s="75"/>
      <c r="G18" s="47"/>
      <c r="H18" s="47"/>
      <c r="I18" s="112"/>
      <c r="J18" s="81"/>
      <c r="K18" s="47"/>
      <c r="L18" s="47"/>
      <c r="M18" s="47"/>
      <c r="N18" s="47"/>
    </row>
    <row r="19" spans="1:14" x14ac:dyDescent="0.25">
      <c r="A19" s="47"/>
      <c r="B19" s="47" t="s">
        <v>90</v>
      </c>
      <c r="C19" s="47"/>
      <c r="D19" s="113"/>
      <c r="E19" s="111"/>
      <c r="F19" s="75"/>
      <c r="G19" s="47"/>
      <c r="H19" s="47"/>
      <c r="I19" s="47"/>
      <c r="J19" s="47"/>
      <c r="K19" s="47"/>
      <c r="L19" s="47"/>
      <c r="M19" s="47"/>
      <c r="N19" s="47"/>
    </row>
  </sheetData>
  <pageMargins left="0.7" right="0.7" top="0.75" bottom="0.75" header="0.3" footer="0.3"/>
  <pageSetup paperSize="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F23" sqref="F23"/>
    </sheetView>
  </sheetViews>
  <sheetFormatPr baseColWidth="10" defaultRowHeight="15" x14ac:dyDescent="0.25"/>
  <cols>
    <col min="1" max="1" width="9.140625" customWidth="1"/>
    <col min="2" max="2" width="14.5703125" customWidth="1"/>
    <col min="3" max="3" width="6.28515625" customWidth="1"/>
    <col min="4" max="4" width="16.140625" customWidth="1"/>
    <col min="5" max="5" width="5.28515625" customWidth="1"/>
    <col min="6" max="6" width="16.7109375" customWidth="1"/>
    <col min="7" max="7" width="6.28515625" customWidth="1"/>
    <col min="8" max="8" width="13.7109375" customWidth="1"/>
    <col min="9" max="9" width="5.85546875" customWidth="1"/>
    <col min="10" max="10" width="15.42578125" customWidth="1"/>
    <col min="11" max="11" width="6.140625" customWidth="1"/>
    <col min="12" max="12" width="5.28515625" customWidth="1"/>
    <col min="13" max="13" width="5.7109375" customWidth="1"/>
    <col min="14" max="14" width="6.710937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23.25" x14ac:dyDescent="0.25">
      <c r="A3" s="78"/>
      <c r="B3" s="52"/>
      <c r="C3" s="52"/>
      <c r="D3" s="104" t="s">
        <v>78</v>
      </c>
      <c r="E3" s="52"/>
      <c r="F3" s="83"/>
      <c r="G3" s="52"/>
      <c r="H3" s="52"/>
      <c r="I3" s="52"/>
      <c r="J3" s="104" t="s">
        <v>79</v>
      </c>
      <c r="K3" s="52"/>
      <c r="L3" s="52"/>
      <c r="M3" s="52"/>
      <c r="N3" s="52"/>
    </row>
    <row r="4" spans="1:14" x14ac:dyDescent="0.25">
      <c r="A4" s="82"/>
      <c r="B4" s="52"/>
      <c r="C4" s="52"/>
      <c r="D4" s="105" t="s">
        <v>80</v>
      </c>
      <c r="E4" s="52"/>
      <c r="F4" s="83"/>
      <c r="G4" s="52"/>
      <c r="H4" s="52"/>
      <c r="I4" s="52"/>
      <c r="J4" s="105" t="s">
        <v>81</v>
      </c>
      <c r="K4" s="52"/>
      <c r="L4" s="52"/>
      <c r="M4" s="52"/>
      <c r="N4" s="52"/>
    </row>
    <row r="5" spans="1:14" x14ac:dyDescent="0.25">
      <c r="A5" s="53">
        <v>10</v>
      </c>
      <c r="B5" s="54"/>
      <c r="C5" s="54"/>
      <c r="D5" s="106" t="s">
        <v>82</v>
      </c>
      <c r="E5" s="54">
        <v>1.1499999999999999</v>
      </c>
      <c r="F5" s="50"/>
      <c r="G5" s="54"/>
      <c r="H5" s="54"/>
      <c r="I5" s="54"/>
      <c r="J5" s="106" t="s">
        <v>83</v>
      </c>
      <c r="K5" s="54">
        <v>1.1499999999999999</v>
      </c>
      <c r="L5" s="54"/>
      <c r="M5" s="54"/>
      <c r="N5" s="54">
        <f>K5+E5</f>
        <v>2.2999999999999998</v>
      </c>
    </row>
    <row r="6" spans="1:14" ht="23.25" x14ac:dyDescent="0.25">
      <c r="A6" s="78"/>
      <c r="B6" s="49" t="s">
        <v>84</v>
      </c>
      <c r="C6" s="58"/>
      <c r="D6" s="49"/>
      <c r="E6" s="58"/>
      <c r="F6" s="49" t="s">
        <v>84</v>
      </c>
      <c r="G6" s="58"/>
      <c r="H6" s="49"/>
      <c r="I6" s="58"/>
      <c r="J6" s="49" t="s">
        <v>84</v>
      </c>
      <c r="K6" s="58"/>
      <c r="L6" s="49"/>
      <c r="M6" s="58"/>
      <c r="N6" s="58"/>
    </row>
    <row r="7" spans="1:14" ht="23.25" x14ac:dyDescent="0.25">
      <c r="A7" s="53">
        <v>14.81</v>
      </c>
      <c r="B7" s="50" t="s">
        <v>85</v>
      </c>
      <c r="C7" s="54">
        <v>0.33</v>
      </c>
      <c r="D7" s="54"/>
      <c r="E7" s="107"/>
      <c r="F7" s="50" t="s">
        <v>85</v>
      </c>
      <c r="G7" s="54">
        <v>0.33</v>
      </c>
      <c r="H7" s="50"/>
      <c r="I7" s="54"/>
      <c r="J7" s="50" t="s">
        <v>86</v>
      </c>
      <c r="K7" s="54">
        <v>2.76</v>
      </c>
      <c r="L7" s="54"/>
      <c r="M7" s="54"/>
      <c r="N7" s="54">
        <f>C7+E7+G7+I7+K7+M7</f>
        <v>3.42</v>
      </c>
    </row>
    <row r="8" spans="1:14" x14ac:dyDescent="0.25">
      <c r="A8" s="78"/>
      <c r="B8" s="49" t="s">
        <v>87</v>
      </c>
      <c r="C8" s="58"/>
      <c r="D8" s="49"/>
      <c r="E8" s="58"/>
      <c r="F8" s="49" t="s">
        <v>87</v>
      </c>
      <c r="G8" s="58"/>
      <c r="H8" s="49"/>
      <c r="I8" s="58"/>
      <c r="J8" s="49" t="s">
        <v>87</v>
      </c>
      <c r="K8" s="58"/>
      <c r="L8" s="49"/>
      <c r="M8" s="58"/>
      <c r="N8" s="58"/>
    </row>
    <row r="9" spans="1:14" ht="38.25" customHeight="1" x14ac:dyDescent="0.25">
      <c r="A9" s="53">
        <v>12.42</v>
      </c>
      <c r="B9" s="50" t="s">
        <v>56</v>
      </c>
      <c r="C9" s="54">
        <v>2.06</v>
      </c>
      <c r="D9" s="50"/>
      <c r="E9" s="107"/>
      <c r="F9" s="50" t="s">
        <v>65</v>
      </c>
      <c r="G9" s="107">
        <v>0.4</v>
      </c>
      <c r="H9" s="50"/>
      <c r="I9" s="107"/>
      <c r="J9" s="89" t="s">
        <v>88</v>
      </c>
      <c r="K9" s="107">
        <v>0.4</v>
      </c>
      <c r="L9" s="50"/>
      <c r="M9" s="107"/>
      <c r="N9" s="54">
        <v>3.23</v>
      </c>
    </row>
    <row r="10" spans="1:14" x14ac:dyDescent="0.25">
      <c r="A10" s="78"/>
      <c r="B10" s="51"/>
      <c r="C10" s="58"/>
      <c r="D10" s="60"/>
      <c r="E10" s="58"/>
      <c r="F10" s="55"/>
      <c r="G10" s="58"/>
      <c r="H10" s="60" t="s">
        <v>48</v>
      </c>
      <c r="I10" s="58"/>
      <c r="J10" s="60"/>
      <c r="K10" s="58"/>
      <c r="L10" s="114"/>
      <c r="M10" s="58"/>
      <c r="N10" s="10"/>
    </row>
    <row r="11" spans="1:14" x14ac:dyDescent="0.25">
      <c r="A11" s="53">
        <v>5</v>
      </c>
      <c r="B11" s="50"/>
      <c r="C11" s="54"/>
      <c r="D11" s="81"/>
      <c r="E11" s="54"/>
      <c r="F11" s="80"/>
      <c r="G11" s="54"/>
      <c r="H11" s="81" t="s">
        <v>13</v>
      </c>
      <c r="I11" s="54">
        <v>1.1499999999999999</v>
      </c>
      <c r="J11" s="81"/>
      <c r="K11" s="54"/>
      <c r="L11" s="54"/>
      <c r="M11" s="54"/>
      <c r="N11" s="12">
        <f>C11+E11+G11+I11+K11</f>
        <v>1.1499999999999999</v>
      </c>
    </row>
    <row r="12" spans="1:14" x14ac:dyDescent="0.25">
      <c r="A12" s="108"/>
      <c r="B12" s="58"/>
      <c r="C12" s="58"/>
      <c r="D12" s="58"/>
      <c r="E12" s="78"/>
      <c r="F12" s="51"/>
      <c r="G12" s="58"/>
      <c r="H12" s="58"/>
      <c r="I12" s="58"/>
      <c r="J12" s="58"/>
      <c r="K12" s="58"/>
      <c r="L12" s="52"/>
      <c r="M12" s="52"/>
      <c r="N12" s="52"/>
    </row>
    <row r="13" spans="1:14" x14ac:dyDescent="0.25">
      <c r="A13" s="81">
        <f>SUM(A3:A12)</f>
        <v>42.230000000000004</v>
      </c>
      <c r="B13" s="53" t="s">
        <v>10</v>
      </c>
      <c r="C13" s="81">
        <f>SUM(C3:C12)</f>
        <v>2.39</v>
      </c>
      <c r="D13" s="81"/>
      <c r="E13" s="81">
        <f>SUM(E3:E12)</f>
        <v>1.1499999999999999</v>
      </c>
      <c r="F13" s="109"/>
      <c r="G13" s="81">
        <f>SUM(G3:G12)</f>
        <v>0.73</v>
      </c>
      <c r="H13" s="53"/>
      <c r="I13" s="81">
        <f>SUM(I3:I12)</f>
        <v>1.1499999999999999</v>
      </c>
      <c r="J13" s="53"/>
      <c r="K13" s="81">
        <f>SUM(K3:K12)</f>
        <v>4.3099999999999996</v>
      </c>
      <c r="L13" s="81"/>
      <c r="M13" s="81">
        <f>SUM(M3:M12)</f>
        <v>0</v>
      </c>
      <c r="N13" s="81">
        <f>SUM(N3:N12)</f>
        <v>10.1</v>
      </c>
    </row>
    <row r="14" spans="1:14" x14ac:dyDescent="0.25">
      <c r="A14" s="47"/>
      <c r="B14" s="47"/>
      <c r="C14" s="47"/>
      <c r="D14" s="110"/>
      <c r="E14" s="47"/>
      <c r="F14" s="75"/>
      <c r="G14" s="47"/>
      <c r="H14" s="47"/>
      <c r="I14" s="47"/>
      <c r="J14" s="100"/>
      <c r="K14" s="47"/>
      <c r="L14" s="47"/>
      <c r="M14" s="47"/>
      <c r="N14" s="47"/>
    </row>
    <row r="15" spans="1:14" x14ac:dyDescent="0.25">
      <c r="A15" s="47"/>
      <c r="B15" s="47"/>
      <c r="C15" s="47"/>
      <c r="D15" s="111"/>
      <c r="E15" s="47"/>
      <c r="F15" s="75"/>
      <c r="G15" s="47"/>
      <c r="H15" s="47" t="s">
        <v>15</v>
      </c>
      <c r="I15" s="47"/>
      <c r="J15" s="100"/>
      <c r="K15" s="101">
        <f>N13*4.33</f>
        <v>43.732999999999997</v>
      </c>
      <c r="L15" s="101"/>
      <c r="M15" s="101"/>
      <c r="N15" s="47"/>
    </row>
    <row r="16" spans="1:14" x14ac:dyDescent="0.25">
      <c r="A16" s="47"/>
      <c r="B16" s="47" t="s">
        <v>92</v>
      </c>
      <c r="C16" s="47"/>
      <c r="D16" s="111"/>
      <c r="E16" s="47"/>
      <c r="F16" s="75"/>
      <c r="G16" s="47"/>
      <c r="H16" s="47"/>
      <c r="I16" s="112"/>
      <c r="J16" s="81"/>
      <c r="K16" s="47"/>
      <c r="L16" s="47"/>
      <c r="M16" s="47"/>
      <c r="N16" s="47"/>
    </row>
    <row r="17" spans="1:14" x14ac:dyDescent="0.25">
      <c r="A17" s="47"/>
      <c r="B17" s="47" t="s">
        <v>90</v>
      </c>
      <c r="C17" s="47"/>
      <c r="D17" s="113"/>
      <c r="E17" s="111"/>
      <c r="F17" s="75"/>
      <c r="G17" s="47"/>
      <c r="H17" s="47"/>
      <c r="I17" s="47"/>
      <c r="J17" s="47"/>
      <c r="K17" s="47"/>
      <c r="L17" s="47"/>
      <c r="M17" s="47"/>
      <c r="N17" s="47"/>
    </row>
  </sheetData>
  <pageMargins left="0" right="0" top="0" bottom="0" header="0" footer="0.31496062992125984"/>
  <pageSetup paperSize="9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G20" sqref="G20"/>
    </sheetView>
  </sheetViews>
  <sheetFormatPr baseColWidth="10" defaultRowHeight="15" x14ac:dyDescent="0.25"/>
  <cols>
    <col min="1" max="1" width="7.42578125" customWidth="1"/>
    <col min="2" max="2" width="14.85546875" customWidth="1"/>
    <col min="3" max="3" width="6.28515625" customWidth="1"/>
    <col min="4" max="4" width="17.140625" customWidth="1"/>
    <col min="5" max="5" width="5.42578125" customWidth="1"/>
    <col min="7" max="7" width="6.7109375" customWidth="1"/>
    <col min="9" max="9" width="5.140625" customWidth="1"/>
    <col min="10" max="10" width="15.5703125" customWidth="1"/>
    <col min="11" max="11" width="7.42578125" customWidth="1"/>
    <col min="12" max="12" width="13.140625" customWidth="1"/>
    <col min="13" max="13" width="6" customWidth="1"/>
    <col min="14" max="14" width="6.5703125" customWidth="1"/>
  </cols>
  <sheetData>
    <row r="1" spans="1:14" x14ac:dyDescent="0.25">
      <c r="A1" s="47"/>
      <c r="B1" s="47" t="s">
        <v>89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9</v>
      </c>
      <c r="M2" s="48" t="s">
        <v>5</v>
      </c>
      <c r="N2" s="48" t="s">
        <v>10</v>
      </c>
    </row>
    <row r="3" spans="1:14" ht="23.25" x14ac:dyDescent="0.25">
      <c r="A3" s="78"/>
      <c r="B3" s="52"/>
      <c r="C3" s="52"/>
      <c r="D3" s="104" t="s">
        <v>78</v>
      </c>
      <c r="E3" s="52"/>
      <c r="F3" s="83"/>
      <c r="G3" s="52"/>
      <c r="H3" s="52"/>
      <c r="I3" s="52"/>
      <c r="J3" s="104" t="s">
        <v>79</v>
      </c>
      <c r="K3" s="52"/>
      <c r="L3" s="52"/>
      <c r="M3" s="52"/>
      <c r="N3" s="52"/>
    </row>
    <row r="4" spans="1:14" x14ac:dyDescent="0.25">
      <c r="A4" s="82"/>
      <c r="B4" s="52"/>
      <c r="C4" s="52"/>
      <c r="D4" s="105" t="s">
        <v>80</v>
      </c>
      <c r="E4" s="52"/>
      <c r="F4" s="83"/>
      <c r="G4" s="52"/>
      <c r="H4" s="52"/>
      <c r="I4" s="52"/>
      <c r="J4" s="105" t="s">
        <v>81</v>
      </c>
      <c r="K4" s="52"/>
      <c r="L4" s="52"/>
      <c r="M4" s="52"/>
      <c r="N4" s="52"/>
    </row>
    <row r="5" spans="1:14" x14ac:dyDescent="0.25">
      <c r="A5" s="53">
        <v>10</v>
      </c>
      <c r="B5" s="54"/>
      <c r="C5" s="54"/>
      <c r="D5" s="106" t="s">
        <v>82</v>
      </c>
      <c r="E5" s="54">
        <v>1.1499999999999999</v>
      </c>
      <c r="F5" s="50"/>
      <c r="G5" s="54"/>
      <c r="H5" s="54"/>
      <c r="I5" s="54"/>
      <c r="J5" s="106" t="s">
        <v>83</v>
      </c>
      <c r="K5" s="54">
        <v>1.1499999999999999</v>
      </c>
      <c r="L5" s="54"/>
      <c r="M5" s="54"/>
      <c r="N5" s="54">
        <f>K5+E5</f>
        <v>2.2999999999999998</v>
      </c>
    </row>
    <row r="6" spans="1:14" ht="23.25" x14ac:dyDescent="0.25">
      <c r="A6" s="78"/>
      <c r="B6" s="49" t="s">
        <v>84</v>
      </c>
      <c r="C6" s="58"/>
      <c r="D6" s="49"/>
      <c r="E6" s="58"/>
      <c r="F6" s="49" t="s">
        <v>84</v>
      </c>
      <c r="G6" s="58"/>
      <c r="H6" s="49"/>
      <c r="I6" s="58"/>
      <c r="J6" s="49" t="s">
        <v>84</v>
      </c>
      <c r="K6" s="58"/>
      <c r="L6" s="49"/>
      <c r="M6" s="58"/>
      <c r="N6" s="58"/>
    </row>
    <row r="7" spans="1:14" ht="23.25" x14ac:dyDescent="0.25">
      <c r="A7" s="53">
        <v>14.81</v>
      </c>
      <c r="B7" s="50" t="s">
        <v>85</v>
      </c>
      <c r="C7" s="54">
        <v>0.33</v>
      </c>
      <c r="D7" s="54"/>
      <c r="E7" s="107"/>
      <c r="F7" s="50" t="s">
        <v>85</v>
      </c>
      <c r="G7" s="54">
        <v>0.33</v>
      </c>
      <c r="H7" s="50"/>
      <c r="I7" s="54"/>
      <c r="J7" s="50" t="s">
        <v>86</v>
      </c>
      <c r="K7" s="54">
        <v>2.76</v>
      </c>
      <c r="L7" s="54"/>
      <c r="M7" s="54"/>
      <c r="N7" s="54">
        <f>C7+E7+G7+I7+K7+M7</f>
        <v>3.42</v>
      </c>
    </row>
    <row r="8" spans="1:14" x14ac:dyDescent="0.25">
      <c r="A8" s="78"/>
      <c r="B8" s="49" t="s">
        <v>87</v>
      </c>
      <c r="C8" s="58"/>
      <c r="D8" s="49" t="s">
        <v>87</v>
      </c>
      <c r="E8" s="58"/>
      <c r="F8" s="49" t="s">
        <v>87</v>
      </c>
      <c r="G8" s="58"/>
      <c r="H8" s="49" t="s">
        <v>87</v>
      </c>
      <c r="I8" s="58"/>
      <c r="J8" s="49" t="s">
        <v>87</v>
      </c>
      <c r="K8" s="58"/>
      <c r="L8" s="49" t="s">
        <v>87</v>
      </c>
      <c r="M8" s="58"/>
      <c r="N8" s="58"/>
    </row>
    <row r="9" spans="1:14" ht="36.75" customHeight="1" x14ac:dyDescent="0.25">
      <c r="A9" s="53">
        <v>14</v>
      </c>
      <c r="B9" s="50" t="s">
        <v>56</v>
      </c>
      <c r="C9" s="54">
        <v>1.23</v>
      </c>
      <c r="D9" s="50" t="s">
        <v>65</v>
      </c>
      <c r="E9" s="107">
        <v>0.4</v>
      </c>
      <c r="F9" s="50" t="s">
        <v>65</v>
      </c>
      <c r="G9" s="107">
        <v>0.4</v>
      </c>
      <c r="H9" s="50" t="s">
        <v>65</v>
      </c>
      <c r="I9" s="107">
        <v>0.4</v>
      </c>
      <c r="J9" s="89" t="s">
        <v>88</v>
      </c>
      <c r="K9" s="107">
        <v>0.4</v>
      </c>
      <c r="L9" s="50" t="s">
        <v>65</v>
      </c>
      <c r="M9" s="107">
        <v>0.4</v>
      </c>
      <c r="N9" s="54">
        <v>3.23</v>
      </c>
    </row>
    <row r="10" spans="1:14" ht="23.25" x14ac:dyDescent="0.25">
      <c r="A10" s="78"/>
      <c r="B10" s="51"/>
      <c r="C10" s="58"/>
      <c r="D10" s="60"/>
      <c r="E10" s="58"/>
      <c r="F10" s="55"/>
      <c r="G10" s="58"/>
      <c r="H10" s="60" t="s">
        <v>48</v>
      </c>
      <c r="I10" s="58"/>
      <c r="J10" s="60"/>
      <c r="K10" s="58"/>
      <c r="L10" s="114"/>
      <c r="M10" s="58"/>
      <c r="N10" s="10"/>
    </row>
    <row r="11" spans="1:14" x14ac:dyDescent="0.25">
      <c r="A11" s="53">
        <v>5</v>
      </c>
      <c r="B11" s="50"/>
      <c r="C11" s="54"/>
      <c r="D11" s="81"/>
      <c r="E11" s="52"/>
      <c r="F11" s="80"/>
      <c r="G11" s="54"/>
      <c r="H11" s="81" t="s">
        <v>13</v>
      </c>
      <c r="I11" s="52">
        <v>1.1499999999999999</v>
      </c>
      <c r="J11" s="81"/>
      <c r="K11" s="52"/>
      <c r="L11" s="54"/>
      <c r="M11" s="54"/>
      <c r="N11" s="12">
        <f>C11+E11+G11+I11+K11</f>
        <v>1.1499999999999999</v>
      </c>
    </row>
    <row r="12" spans="1:14" x14ac:dyDescent="0.25">
      <c r="A12" s="108"/>
      <c r="B12" s="58"/>
      <c r="C12" s="58"/>
      <c r="D12" s="58"/>
      <c r="E12" s="78"/>
      <c r="F12" s="51"/>
      <c r="G12" s="58"/>
      <c r="H12" s="58"/>
      <c r="I12" s="58"/>
      <c r="J12" s="58"/>
      <c r="K12" s="58"/>
      <c r="L12" s="52"/>
      <c r="M12" s="52"/>
      <c r="N12" s="52"/>
    </row>
    <row r="13" spans="1:14" x14ac:dyDescent="0.25">
      <c r="A13" s="81">
        <f>SUM(A3:A12)</f>
        <v>43.81</v>
      </c>
      <c r="B13" s="53" t="s">
        <v>10</v>
      </c>
      <c r="C13" s="81">
        <f>SUM(C3:C12)</f>
        <v>1.56</v>
      </c>
      <c r="D13" s="81"/>
      <c r="E13" s="81">
        <f>SUM(E3:E12)</f>
        <v>1.5499999999999998</v>
      </c>
      <c r="F13" s="109"/>
      <c r="G13" s="81">
        <f>SUM(G3:G12)</f>
        <v>0.73</v>
      </c>
      <c r="H13" s="53"/>
      <c r="I13" s="81">
        <f>SUM(I3:I12)</f>
        <v>1.5499999999999998</v>
      </c>
      <c r="J13" s="53"/>
      <c r="K13" s="81">
        <f>SUM(K3:K12)</f>
        <v>4.3099999999999996</v>
      </c>
      <c r="L13" s="81"/>
      <c r="M13" s="81">
        <f>SUM(M3:M12)</f>
        <v>0.4</v>
      </c>
      <c r="N13" s="81">
        <f>SUM(N3:N12)</f>
        <v>10.1</v>
      </c>
    </row>
    <row r="14" spans="1:14" x14ac:dyDescent="0.25">
      <c r="A14" s="47"/>
      <c r="B14" s="47"/>
      <c r="C14" s="47"/>
      <c r="D14" s="110"/>
      <c r="E14" s="47"/>
      <c r="F14" s="75"/>
      <c r="G14" s="47"/>
      <c r="H14" s="47"/>
      <c r="I14" s="47"/>
      <c r="J14" s="100"/>
      <c r="K14" s="47"/>
      <c r="L14" s="47"/>
      <c r="M14" s="47"/>
      <c r="N14" s="47"/>
    </row>
    <row r="15" spans="1:14" x14ac:dyDescent="0.25">
      <c r="A15" s="47"/>
      <c r="B15" s="47"/>
      <c r="C15" s="47"/>
      <c r="D15" s="111"/>
      <c r="E15" s="47"/>
      <c r="F15" s="75"/>
      <c r="G15" s="47"/>
      <c r="H15" s="47" t="s">
        <v>15</v>
      </c>
      <c r="I15" s="47"/>
      <c r="J15" s="100"/>
      <c r="K15" s="101">
        <f>N13*4.33</f>
        <v>43.732999999999997</v>
      </c>
      <c r="L15" s="101"/>
      <c r="M15" s="101"/>
      <c r="N15" s="47"/>
    </row>
    <row r="16" spans="1:14" x14ac:dyDescent="0.25">
      <c r="A16" s="47"/>
      <c r="B16" s="47" t="s">
        <v>91</v>
      </c>
      <c r="C16" s="47"/>
      <c r="D16" s="111"/>
      <c r="E16" s="47"/>
      <c r="F16" s="75"/>
      <c r="G16" s="47"/>
      <c r="H16" s="47"/>
      <c r="I16" s="112"/>
      <c r="J16" s="81"/>
      <c r="K16" s="47"/>
      <c r="L16" s="47"/>
      <c r="M16" s="47"/>
      <c r="N16" s="47"/>
    </row>
    <row r="17" spans="1:14" x14ac:dyDescent="0.25">
      <c r="A17" s="47"/>
      <c r="B17" s="47" t="s">
        <v>90</v>
      </c>
      <c r="C17" s="47"/>
      <c r="D17" s="113"/>
      <c r="E17" s="111"/>
      <c r="F17" s="75"/>
      <c r="G17" s="47"/>
      <c r="H17" s="47"/>
      <c r="I17" s="47"/>
      <c r="J17" s="47"/>
      <c r="K17" s="47"/>
      <c r="L17" s="47"/>
      <c r="M17" s="47"/>
      <c r="N17" s="47"/>
    </row>
  </sheetData>
  <pageMargins left="0.7" right="0.7" top="0.75" bottom="0.75" header="0.3" footer="0.3"/>
  <pageSetup paperSize="9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I20" sqref="I20"/>
    </sheetView>
  </sheetViews>
  <sheetFormatPr baseColWidth="10" defaultRowHeight="15" x14ac:dyDescent="0.25"/>
  <cols>
    <col min="1" max="1" width="7.7109375" customWidth="1"/>
    <col min="3" max="3" width="7.28515625" customWidth="1"/>
    <col min="5" max="5" width="6.7109375" customWidth="1"/>
    <col min="7" max="7" width="7" customWidth="1"/>
    <col min="9" max="9" width="6.5703125" customWidth="1"/>
    <col min="10" max="10" width="13.7109375" customWidth="1"/>
    <col min="11" max="11" width="7.28515625" customWidth="1"/>
    <col min="13" max="13" width="5.5703125" customWidth="1"/>
  </cols>
  <sheetData>
    <row r="1" spans="1:14" x14ac:dyDescent="0.25">
      <c r="A1" t="s">
        <v>47</v>
      </c>
      <c r="B1" s="47"/>
      <c r="E1" s="30"/>
    </row>
    <row r="2" spans="1:14" x14ac:dyDescent="0.25">
      <c r="A2" s="47"/>
      <c r="B2" s="47"/>
      <c r="C2" s="47"/>
      <c r="D2" s="47"/>
      <c r="E2" s="47"/>
      <c r="F2" s="75"/>
      <c r="G2" s="47"/>
      <c r="H2" s="47"/>
      <c r="I2" s="47"/>
      <c r="J2" s="47"/>
      <c r="K2" s="47"/>
      <c r="L2" s="47"/>
      <c r="M2" s="47"/>
    </row>
    <row r="3" spans="1:14" x14ac:dyDescent="0.25">
      <c r="A3" s="48" t="s">
        <v>1</v>
      </c>
      <c r="B3" s="48" t="s">
        <v>2</v>
      </c>
      <c r="C3" s="48" t="s">
        <v>3</v>
      </c>
      <c r="D3" s="76" t="s">
        <v>4</v>
      </c>
      <c r="E3" s="76" t="s">
        <v>5</v>
      </c>
      <c r="F3" s="77" t="s">
        <v>6</v>
      </c>
      <c r="G3" s="48" t="s">
        <v>5</v>
      </c>
      <c r="H3" s="48" t="s">
        <v>7</v>
      </c>
      <c r="I3" s="48" t="s">
        <v>5</v>
      </c>
      <c r="J3" s="48" t="s">
        <v>8</v>
      </c>
      <c r="K3" s="48" t="s">
        <v>5</v>
      </c>
      <c r="L3" s="48" t="s">
        <v>9</v>
      </c>
      <c r="M3" s="48" t="s">
        <v>5</v>
      </c>
      <c r="N3" s="3" t="s">
        <v>10</v>
      </c>
    </row>
    <row r="4" spans="1:14" x14ac:dyDescent="0.25">
      <c r="A4" s="78"/>
      <c r="B4" s="49"/>
      <c r="C4" s="58"/>
      <c r="D4" s="78"/>
      <c r="E4" s="78"/>
      <c r="F4" s="49"/>
      <c r="G4" s="58"/>
      <c r="H4" s="49"/>
      <c r="I4" s="58"/>
      <c r="J4" s="49" t="s">
        <v>48</v>
      </c>
      <c r="K4" s="58"/>
      <c r="L4" s="79"/>
      <c r="M4" s="58"/>
      <c r="N4" s="10"/>
    </row>
    <row r="5" spans="1:14" x14ac:dyDescent="0.25">
      <c r="A5" s="53">
        <v>5</v>
      </c>
      <c r="B5" s="50"/>
      <c r="C5" s="54"/>
      <c r="D5" s="54"/>
      <c r="E5" s="53"/>
      <c r="F5" s="80"/>
      <c r="G5" s="54"/>
      <c r="H5" s="50"/>
      <c r="I5" s="54"/>
      <c r="J5" s="81" t="s">
        <v>13</v>
      </c>
      <c r="K5" s="52">
        <v>1.1499999999999999</v>
      </c>
      <c r="L5" s="54"/>
      <c r="M5" s="54"/>
      <c r="N5" s="12">
        <f>C5+E5+G5+I5+K5</f>
        <v>1.1499999999999999</v>
      </c>
    </row>
    <row r="6" spans="1:14" ht="60" x14ac:dyDescent="0.25">
      <c r="A6" s="5"/>
      <c r="B6" s="60"/>
      <c r="C6" s="32"/>
      <c r="D6" s="61"/>
      <c r="E6" s="32"/>
      <c r="F6" s="61"/>
      <c r="G6" s="32"/>
      <c r="H6" s="61"/>
      <c r="I6" s="32"/>
      <c r="J6" s="62" t="s">
        <v>24</v>
      </c>
      <c r="K6" s="10"/>
      <c r="L6" s="61"/>
      <c r="M6" s="10"/>
      <c r="N6" s="10"/>
    </row>
    <row r="7" spans="1:14" ht="22.5" customHeight="1" x14ac:dyDescent="0.25">
      <c r="A7" s="11">
        <v>2</v>
      </c>
      <c r="B7" s="50"/>
      <c r="C7" s="13"/>
      <c r="D7" s="12"/>
      <c r="E7" s="36"/>
      <c r="F7" s="14"/>
      <c r="G7" s="13"/>
      <c r="H7" s="14"/>
      <c r="I7" s="13"/>
      <c r="J7" s="103" t="s">
        <v>77</v>
      </c>
      <c r="K7" s="12">
        <v>0.46</v>
      </c>
      <c r="L7" s="14"/>
      <c r="M7" s="12"/>
      <c r="N7" s="12">
        <f>C7+E7+G7+I7+K7</f>
        <v>0.46</v>
      </c>
    </row>
    <row r="8" spans="1:14" ht="24.75" x14ac:dyDescent="0.25">
      <c r="A8" s="5"/>
      <c r="B8" s="51" t="s">
        <v>25</v>
      </c>
      <c r="C8" s="32"/>
      <c r="D8" s="31" t="s">
        <v>25</v>
      </c>
      <c r="E8" s="32"/>
      <c r="F8" s="31" t="s">
        <v>25</v>
      </c>
      <c r="G8" s="32"/>
      <c r="H8" s="31" t="s">
        <v>25</v>
      </c>
      <c r="I8" s="32"/>
      <c r="J8" s="31" t="s">
        <v>25</v>
      </c>
      <c r="K8" s="10"/>
      <c r="L8" s="31"/>
      <c r="M8" s="31"/>
      <c r="N8" s="10"/>
    </row>
    <row r="9" spans="1:14" x14ac:dyDescent="0.25">
      <c r="A9" s="11">
        <v>10</v>
      </c>
      <c r="B9" s="50" t="s">
        <v>12</v>
      </c>
      <c r="C9" s="13">
        <v>0.33</v>
      </c>
      <c r="D9" s="14" t="s">
        <v>12</v>
      </c>
      <c r="E9" s="37">
        <v>0.33</v>
      </c>
      <c r="F9" s="14" t="s">
        <v>12</v>
      </c>
      <c r="G9" s="13">
        <v>0.33</v>
      </c>
      <c r="H9" s="14" t="s">
        <v>12</v>
      </c>
      <c r="I9" s="13">
        <v>0.33</v>
      </c>
      <c r="J9" s="12" t="s">
        <v>13</v>
      </c>
      <c r="K9" s="12">
        <v>0.99</v>
      </c>
      <c r="L9" s="12"/>
      <c r="M9" s="12"/>
      <c r="N9" s="12">
        <f>C9+E9+G9+I9+K9</f>
        <v>2.31</v>
      </c>
    </row>
    <row r="10" spans="1:14" ht="24.75" x14ac:dyDescent="0.25">
      <c r="A10" s="38"/>
      <c r="B10" s="51" t="s">
        <v>28</v>
      </c>
      <c r="C10" s="32"/>
      <c r="D10" s="31" t="s">
        <v>28</v>
      </c>
      <c r="E10" s="39"/>
      <c r="F10" s="31" t="s">
        <v>28</v>
      </c>
      <c r="G10" s="32"/>
      <c r="H10" s="31" t="s">
        <v>28</v>
      </c>
      <c r="I10" s="32"/>
      <c r="J10" s="59" t="s">
        <v>29</v>
      </c>
      <c r="K10" s="40"/>
      <c r="L10" s="10"/>
      <c r="M10" s="10"/>
      <c r="N10" s="10"/>
    </row>
    <row r="11" spans="1:14" ht="48.75" x14ac:dyDescent="0.25">
      <c r="A11" s="41">
        <v>17.32</v>
      </c>
      <c r="B11" s="50" t="s">
        <v>13</v>
      </c>
      <c r="C11" s="13">
        <v>2</v>
      </c>
      <c r="D11" s="14" t="s">
        <v>30</v>
      </c>
      <c r="E11" s="42">
        <v>0.5</v>
      </c>
      <c r="F11" s="14" t="s">
        <v>30</v>
      </c>
      <c r="G11" s="13">
        <v>0.5</v>
      </c>
      <c r="H11" s="14" t="s">
        <v>30</v>
      </c>
      <c r="I11" s="13">
        <v>0.5</v>
      </c>
      <c r="J11" s="14" t="s">
        <v>30</v>
      </c>
      <c r="K11" s="43">
        <v>0.5</v>
      </c>
      <c r="L11" s="12"/>
      <c r="M11" s="12"/>
      <c r="N11" s="12">
        <f>C11+E11+G11+I11+K11</f>
        <v>4</v>
      </c>
    </row>
    <row r="12" spans="1:14" x14ac:dyDescent="0.25">
      <c r="A12" s="63"/>
      <c r="B12" s="52"/>
      <c r="C12" s="7"/>
      <c r="D12" s="9"/>
      <c r="E12" s="64"/>
      <c r="F12" s="8"/>
      <c r="G12" s="7"/>
      <c r="H12" s="9"/>
      <c r="I12" s="7"/>
      <c r="J12" s="9"/>
      <c r="K12" s="65"/>
      <c r="L12" s="9"/>
      <c r="M12" s="9"/>
      <c r="N12" s="45"/>
    </row>
    <row r="13" spans="1:14" x14ac:dyDescent="0.25">
      <c r="A13" s="66">
        <f>SUM(A4:A12)</f>
        <v>34.32</v>
      </c>
      <c r="B13" s="53" t="s">
        <v>10</v>
      </c>
      <c r="C13" s="13">
        <f>SUM(C4:C12)</f>
        <v>2.33</v>
      </c>
      <c r="D13" s="20"/>
      <c r="E13" s="37">
        <f>SUM(E4:E12)</f>
        <v>0.83000000000000007</v>
      </c>
      <c r="F13" s="21"/>
      <c r="G13" s="13">
        <f>SUM(G4:G12)</f>
        <v>0.83000000000000007</v>
      </c>
      <c r="H13" s="11"/>
      <c r="I13" s="13">
        <f>SUM(I4:I12)</f>
        <v>0.83000000000000007</v>
      </c>
      <c r="J13" s="11"/>
      <c r="K13" s="12">
        <f>SUM(K4:K12)</f>
        <v>3.0999999999999996</v>
      </c>
      <c r="L13" s="20"/>
      <c r="M13" s="20"/>
      <c r="N13" s="12">
        <f>SUM(N4:N12)</f>
        <v>7.92</v>
      </c>
    </row>
    <row r="14" spans="1:14" x14ac:dyDescent="0.25">
      <c r="A14" s="1"/>
      <c r="B14" s="47"/>
      <c r="C14" s="1"/>
      <c r="D14" s="1"/>
      <c r="E14" s="1"/>
      <c r="F14" s="2"/>
      <c r="G14" s="1"/>
      <c r="H14" s="1"/>
      <c r="I14" s="46"/>
      <c r="J14" s="23"/>
      <c r="K14" s="1"/>
      <c r="L14" s="1"/>
      <c r="M14" s="1"/>
      <c r="N14" s="1"/>
    </row>
    <row r="15" spans="1:14" x14ac:dyDescent="0.25">
      <c r="A15" s="1"/>
      <c r="B15" s="47"/>
      <c r="C15" s="1"/>
      <c r="D15" s="1"/>
      <c r="E15" s="1"/>
      <c r="F15" s="2"/>
      <c r="G15" s="1"/>
      <c r="H15" s="1" t="s">
        <v>15</v>
      </c>
      <c r="I15" s="1"/>
      <c r="J15" s="23"/>
      <c r="K15" s="24"/>
      <c r="L15" s="24">
        <f>N13*4.33</f>
        <v>34.293599999999998</v>
      </c>
      <c r="M15" s="24"/>
      <c r="N15" s="1"/>
    </row>
    <row r="16" spans="1:14" x14ac:dyDescent="0.25">
      <c r="A16" s="1"/>
      <c r="B16" s="47"/>
      <c r="C16" s="1"/>
      <c r="D16" s="1"/>
      <c r="E16" s="1"/>
      <c r="F16" s="2"/>
      <c r="G16" s="1"/>
      <c r="H16" s="1"/>
      <c r="I16" s="25"/>
      <c r="J16" s="1"/>
      <c r="K16" s="1"/>
      <c r="L16" s="1"/>
      <c r="M16" s="1"/>
      <c r="N16" s="1"/>
    </row>
    <row r="17" spans="1:14" x14ac:dyDescent="0.25">
      <c r="A17" s="1"/>
      <c r="B17" s="47" t="s">
        <v>16</v>
      </c>
      <c r="C17" s="1"/>
      <c r="D17" s="1"/>
      <c r="E17" s="26"/>
      <c r="F17" s="27" t="s">
        <v>76</v>
      </c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47" t="s">
        <v>18</v>
      </c>
      <c r="C18" s="1"/>
      <c r="D18" s="1" t="s">
        <v>47</v>
      </c>
      <c r="E18" s="1"/>
      <c r="F18" s="2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B19" s="47" t="s">
        <v>22</v>
      </c>
      <c r="F19" s="30"/>
    </row>
  </sheetData>
  <pageMargins left="0.7" right="0.7" top="0.75" bottom="0.75" header="0.3" footer="0.3"/>
  <pageSetup paperSize="9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7" workbookViewId="0">
      <selection sqref="A1:N21"/>
    </sheetView>
  </sheetViews>
  <sheetFormatPr baseColWidth="10" defaultRowHeight="15" x14ac:dyDescent="0.25"/>
  <cols>
    <col min="1" max="1" width="8.28515625" customWidth="1"/>
    <col min="3" max="3" width="7.42578125" customWidth="1"/>
    <col min="5" max="5" width="6.85546875" customWidth="1"/>
    <col min="7" max="7" width="6.42578125" customWidth="1"/>
    <col min="9" max="9" width="6" customWidth="1"/>
    <col min="11" max="11" width="5.28515625" customWidth="1"/>
    <col min="12" max="12" width="5.42578125" customWidth="1"/>
    <col min="13" max="13" width="3.7109375" customWidth="1"/>
    <col min="14" max="14" width="7.42578125" customWidth="1"/>
  </cols>
  <sheetData>
    <row r="1" spans="1:14" x14ac:dyDescent="0.25">
      <c r="A1" t="s">
        <v>47</v>
      </c>
      <c r="B1" s="47"/>
      <c r="E1" s="30"/>
    </row>
    <row r="2" spans="1:14" x14ac:dyDescent="0.25">
      <c r="A2" s="47"/>
      <c r="B2" s="47"/>
      <c r="C2" s="47"/>
      <c r="D2" s="47"/>
      <c r="E2" s="47"/>
      <c r="F2" s="75"/>
      <c r="G2" s="47"/>
      <c r="H2" s="47"/>
      <c r="I2" s="47"/>
      <c r="J2" s="47"/>
      <c r="K2" s="47"/>
      <c r="L2" s="47"/>
      <c r="M2" s="47"/>
    </row>
    <row r="3" spans="1:14" x14ac:dyDescent="0.25">
      <c r="A3" s="48" t="s">
        <v>1</v>
      </c>
      <c r="B3" s="48" t="s">
        <v>2</v>
      </c>
      <c r="C3" s="48" t="s">
        <v>3</v>
      </c>
      <c r="D3" s="76" t="s">
        <v>4</v>
      </c>
      <c r="E3" s="76" t="s">
        <v>5</v>
      </c>
      <c r="F3" s="77" t="s">
        <v>6</v>
      </c>
      <c r="G3" s="48" t="s">
        <v>5</v>
      </c>
      <c r="H3" s="48" t="s">
        <v>7</v>
      </c>
      <c r="I3" s="48" t="s">
        <v>5</v>
      </c>
      <c r="J3" s="48" t="s">
        <v>8</v>
      </c>
      <c r="K3" s="48" t="s">
        <v>5</v>
      </c>
      <c r="L3" s="48" t="s">
        <v>9</v>
      </c>
      <c r="M3" s="48" t="s">
        <v>5</v>
      </c>
      <c r="N3" s="3" t="s">
        <v>10</v>
      </c>
    </row>
    <row r="4" spans="1:14" ht="23.25" x14ac:dyDescent="0.25">
      <c r="A4" s="78"/>
      <c r="B4" s="49"/>
      <c r="C4" s="58"/>
      <c r="D4" s="78"/>
      <c r="E4" s="78"/>
      <c r="F4" s="49"/>
      <c r="G4" s="58"/>
      <c r="H4" s="49"/>
      <c r="I4" s="58"/>
      <c r="J4" s="49" t="s">
        <v>48</v>
      </c>
      <c r="K4" s="58"/>
      <c r="L4" s="79"/>
      <c r="M4" s="58"/>
      <c r="N4" s="10"/>
    </row>
    <row r="5" spans="1:14" x14ac:dyDescent="0.25">
      <c r="A5" s="53">
        <v>5</v>
      </c>
      <c r="B5" s="50"/>
      <c r="C5" s="54"/>
      <c r="D5" s="54"/>
      <c r="E5" s="53"/>
      <c r="F5" s="80"/>
      <c r="G5" s="54"/>
      <c r="H5" s="50"/>
      <c r="I5" s="54"/>
      <c r="J5" s="81" t="s">
        <v>13</v>
      </c>
      <c r="K5" s="52">
        <v>1.1499999999999999</v>
      </c>
      <c r="L5" s="54"/>
      <c r="M5" s="54"/>
      <c r="N5" s="12">
        <f>C5+E5+G5+I5+K5</f>
        <v>1.1499999999999999</v>
      </c>
    </row>
    <row r="6" spans="1:14" ht="23.25" x14ac:dyDescent="0.25">
      <c r="A6" s="78"/>
      <c r="B6" s="79"/>
      <c r="C6" s="58"/>
      <c r="D6" s="49" t="s">
        <v>52</v>
      </c>
      <c r="E6" s="51"/>
      <c r="F6" s="49"/>
      <c r="G6" s="58"/>
      <c r="H6" s="60"/>
      <c r="I6" s="58"/>
      <c r="J6" s="79"/>
      <c r="K6" s="58"/>
      <c r="L6" s="58"/>
      <c r="M6" s="58"/>
      <c r="N6" s="35"/>
    </row>
    <row r="7" spans="1:14" x14ac:dyDescent="0.25">
      <c r="A7" s="53">
        <v>5</v>
      </c>
      <c r="B7" s="50"/>
      <c r="C7" s="54"/>
      <c r="D7" s="81" t="s">
        <v>13</v>
      </c>
      <c r="E7" s="52">
        <v>1.1499999999999999</v>
      </c>
      <c r="F7" s="86"/>
      <c r="G7" s="54"/>
      <c r="H7" s="54"/>
      <c r="I7" s="54"/>
      <c r="J7" s="86"/>
      <c r="K7" s="54"/>
      <c r="L7" s="50"/>
      <c r="M7" s="54"/>
      <c r="N7" s="12">
        <f>C7+E7+G7+I7+K7</f>
        <v>1.1499999999999999</v>
      </c>
    </row>
    <row r="8" spans="1:14" ht="60" x14ac:dyDescent="0.25">
      <c r="A8" s="5"/>
      <c r="B8" s="60"/>
      <c r="C8" s="32"/>
      <c r="D8" s="61"/>
      <c r="E8" s="32"/>
      <c r="F8" s="61"/>
      <c r="G8" s="32"/>
      <c r="H8" s="61"/>
      <c r="I8" s="32"/>
      <c r="J8" s="62" t="s">
        <v>24</v>
      </c>
      <c r="K8" s="10"/>
      <c r="L8" s="61"/>
      <c r="M8" s="10"/>
      <c r="N8" s="10"/>
    </row>
    <row r="9" spans="1:14" x14ac:dyDescent="0.25">
      <c r="A9" s="11">
        <v>2</v>
      </c>
      <c r="B9" s="50"/>
      <c r="C9" s="13"/>
      <c r="D9" s="12"/>
      <c r="E9" s="36"/>
      <c r="F9" s="14"/>
      <c r="G9" s="13"/>
      <c r="H9" s="14"/>
      <c r="I9" s="13"/>
      <c r="J9" s="14"/>
      <c r="K9" s="12">
        <v>0.46</v>
      </c>
      <c r="L9" s="14"/>
      <c r="M9" s="12"/>
      <c r="N9" s="12">
        <f>C9+E9+G9+I9+K9</f>
        <v>0.46</v>
      </c>
    </row>
    <row r="10" spans="1:14" ht="24.75" x14ac:dyDescent="0.25">
      <c r="A10" s="5"/>
      <c r="B10" s="51" t="s">
        <v>25</v>
      </c>
      <c r="C10" s="32"/>
      <c r="D10" s="31" t="s">
        <v>25</v>
      </c>
      <c r="E10" s="32"/>
      <c r="F10" s="31" t="s">
        <v>25</v>
      </c>
      <c r="G10" s="32"/>
      <c r="H10" s="31" t="s">
        <v>25</v>
      </c>
      <c r="I10" s="32"/>
      <c r="J10" s="31" t="s">
        <v>25</v>
      </c>
      <c r="K10" s="10"/>
      <c r="L10" s="31"/>
      <c r="M10" s="31"/>
      <c r="N10" s="10"/>
    </row>
    <row r="11" spans="1:14" x14ac:dyDescent="0.25">
      <c r="A11" s="11">
        <v>10</v>
      </c>
      <c r="B11" s="50" t="s">
        <v>12</v>
      </c>
      <c r="C11" s="13">
        <v>0.33</v>
      </c>
      <c r="D11" s="14" t="s">
        <v>12</v>
      </c>
      <c r="E11" s="37">
        <v>0.33</v>
      </c>
      <c r="F11" s="14" t="s">
        <v>12</v>
      </c>
      <c r="G11" s="13">
        <v>0.33</v>
      </c>
      <c r="H11" s="14" t="s">
        <v>12</v>
      </c>
      <c r="I11" s="13">
        <v>0.33</v>
      </c>
      <c r="J11" s="12" t="s">
        <v>13</v>
      </c>
      <c r="K11" s="12">
        <v>0.99</v>
      </c>
      <c r="L11" s="12"/>
      <c r="M11" s="12"/>
      <c r="N11" s="12">
        <f>C11+E11+G11+I11+K11</f>
        <v>2.31</v>
      </c>
    </row>
    <row r="12" spans="1:14" ht="24.75" x14ac:dyDescent="0.25">
      <c r="A12" s="38"/>
      <c r="B12" s="51" t="s">
        <v>28</v>
      </c>
      <c r="C12" s="32"/>
      <c r="D12" s="31" t="s">
        <v>28</v>
      </c>
      <c r="E12" s="39"/>
      <c r="F12" s="31" t="s">
        <v>28</v>
      </c>
      <c r="G12" s="32"/>
      <c r="H12" s="31" t="s">
        <v>28</v>
      </c>
      <c r="I12" s="32"/>
      <c r="J12" s="59" t="s">
        <v>29</v>
      </c>
      <c r="K12" s="40"/>
      <c r="L12" s="10"/>
      <c r="M12" s="10"/>
      <c r="N12" s="10"/>
    </row>
    <row r="13" spans="1:14" ht="48.75" x14ac:dyDescent="0.25">
      <c r="A13" s="41">
        <v>17.32</v>
      </c>
      <c r="B13" s="50" t="s">
        <v>13</v>
      </c>
      <c r="C13" s="13">
        <v>2</v>
      </c>
      <c r="D13" s="14" t="s">
        <v>30</v>
      </c>
      <c r="E13" s="42">
        <v>0.5</v>
      </c>
      <c r="F13" s="14" t="s">
        <v>30</v>
      </c>
      <c r="G13" s="13">
        <v>0.5</v>
      </c>
      <c r="H13" s="14" t="s">
        <v>30</v>
      </c>
      <c r="I13" s="13">
        <v>0.5</v>
      </c>
      <c r="J13" s="14" t="s">
        <v>30</v>
      </c>
      <c r="K13" s="43">
        <v>0.5</v>
      </c>
      <c r="L13" s="12"/>
      <c r="M13" s="12"/>
      <c r="N13" s="12">
        <f>C13+E13+G13+I13+K13</f>
        <v>4</v>
      </c>
    </row>
    <row r="14" spans="1:14" x14ac:dyDescent="0.25">
      <c r="A14" s="63"/>
      <c r="B14" s="52"/>
      <c r="C14" s="7"/>
      <c r="D14" s="9"/>
      <c r="E14" s="64"/>
      <c r="F14" s="8"/>
      <c r="G14" s="7"/>
      <c r="H14" s="9"/>
      <c r="I14" s="7"/>
      <c r="J14" s="9"/>
      <c r="K14" s="65"/>
      <c r="L14" s="9"/>
      <c r="M14" s="9"/>
      <c r="N14" s="45"/>
    </row>
    <row r="15" spans="1:14" x14ac:dyDescent="0.25">
      <c r="A15" s="66">
        <f>SUM(A4:A14)</f>
        <v>39.32</v>
      </c>
      <c r="B15" s="53" t="s">
        <v>10</v>
      </c>
      <c r="C15" s="13">
        <f>SUM(C4:C14)</f>
        <v>2.33</v>
      </c>
      <c r="D15" s="20"/>
      <c r="E15" s="37">
        <f>SUM(E4:E14)</f>
        <v>1.98</v>
      </c>
      <c r="F15" s="21"/>
      <c r="G15" s="13">
        <f>SUM(G4:G14)</f>
        <v>0.83000000000000007</v>
      </c>
      <c r="H15" s="11"/>
      <c r="I15" s="13">
        <f>SUM(I4:I14)</f>
        <v>0.83000000000000007</v>
      </c>
      <c r="J15" s="11"/>
      <c r="K15" s="12">
        <f>SUM(K4:K14)</f>
        <v>3.0999999999999996</v>
      </c>
      <c r="L15" s="20"/>
      <c r="M15" s="20"/>
      <c r="N15" s="12">
        <f>SUM(N4:N14)</f>
        <v>9.07</v>
      </c>
    </row>
    <row r="16" spans="1:14" x14ac:dyDescent="0.25">
      <c r="A16" s="1"/>
      <c r="B16" s="47"/>
      <c r="C16" s="1"/>
      <c r="D16" s="1"/>
      <c r="E16" s="1"/>
      <c r="F16" s="2"/>
      <c r="G16" s="1"/>
      <c r="H16" s="1"/>
      <c r="I16" s="46"/>
      <c r="J16" s="23"/>
      <c r="K16" s="1"/>
      <c r="L16" s="1"/>
      <c r="M16" s="1"/>
      <c r="N16" s="1"/>
    </row>
    <row r="17" spans="1:14" x14ac:dyDescent="0.25">
      <c r="A17" s="1"/>
      <c r="B17" s="47"/>
      <c r="C17" s="1"/>
      <c r="D17" s="1"/>
      <c r="E17" s="1"/>
      <c r="F17" s="2"/>
      <c r="G17" s="1"/>
      <c r="H17" s="1" t="s">
        <v>15</v>
      </c>
      <c r="I17" s="1"/>
      <c r="J17" s="23"/>
      <c r="K17" s="24"/>
      <c r="L17" s="24">
        <f>N15*4.33</f>
        <v>39.273099999999999</v>
      </c>
      <c r="M17" s="24"/>
      <c r="N17" s="1"/>
    </row>
    <row r="18" spans="1:14" x14ac:dyDescent="0.25">
      <c r="A18" s="1"/>
      <c r="B18" s="47"/>
      <c r="C18" s="1"/>
      <c r="D18" s="1"/>
      <c r="E18" s="1"/>
      <c r="F18" s="2"/>
      <c r="G18" s="1"/>
      <c r="H18" s="1"/>
      <c r="I18" s="25"/>
      <c r="J18" s="1"/>
      <c r="K18" s="1"/>
      <c r="L18" s="1"/>
      <c r="M18" s="1"/>
      <c r="N18" s="1"/>
    </row>
    <row r="19" spans="1:14" x14ac:dyDescent="0.25">
      <c r="A19" s="1"/>
      <c r="B19" s="47" t="s">
        <v>16</v>
      </c>
      <c r="C19" s="1"/>
      <c r="D19" s="1"/>
      <c r="E19" s="26"/>
      <c r="F19" s="27" t="s">
        <v>75</v>
      </c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47" t="s">
        <v>18</v>
      </c>
      <c r="C20" s="1"/>
      <c r="D20" s="1" t="s">
        <v>47</v>
      </c>
      <c r="E20" s="1"/>
      <c r="F20" s="2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B21" s="47" t="s">
        <v>22</v>
      </c>
      <c r="F21" s="30"/>
    </row>
  </sheetData>
  <pageMargins left="0.7" right="0.7" top="0.75" bottom="0.75" header="0.3" footer="0.3"/>
  <pageSetup paperSize="9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16" workbookViewId="0">
      <selection activeCell="H29" sqref="H29"/>
    </sheetView>
  </sheetViews>
  <sheetFormatPr baseColWidth="10" defaultRowHeight="15" x14ac:dyDescent="0.25"/>
  <cols>
    <col min="1" max="1" width="7.28515625" customWidth="1"/>
  </cols>
  <sheetData>
    <row r="1" spans="1:13" x14ac:dyDescent="0.25">
      <c r="A1" s="47"/>
      <c r="B1" s="47" t="s">
        <v>72</v>
      </c>
      <c r="C1" s="47"/>
      <c r="D1" s="47"/>
      <c r="E1" s="47"/>
      <c r="F1" s="75"/>
      <c r="G1" s="47"/>
      <c r="H1" s="47"/>
      <c r="I1" s="47"/>
      <c r="J1" s="47"/>
      <c r="K1" s="47"/>
      <c r="L1" s="47"/>
      <c r="M1" s="47"/>
    </row>
    <row r="2" spans="1:13" x14ac:dyDescent="0.25">
      <c r="A2" s="48" t="s">
        <v>1</v>
      </c>
      <c r="B2" s="48" t="s">
        <v>2</v>
      </c>
      <c r="C2" s="48" t="s">
        <v>54</v>
      </c>
      <c r="D2" s="48" t="s">
        <v>4</v>
      </c>
      <c r="E2" s="48" t="s">
        <v>5</v>
      </c>
      <c r="F2" s="77" t="s">
        <v>6</v>
      </c>
      <c r="G2" s="48" t="s">
        <v>5</v>
      </c>
      <c r="H2" s="48" t="s">
        <v>7</v>
      </c>
      <c r="I2" s="48" t="s">
        <v>5</v>
      </c>
      <c r="J2" s="48" t="s">
        <v>8</v>
      </c>
      <c r="K2" s="48" t="s">
        <v>5</v>
      </c>
      <c r="L2" s="48" t="s">
        <v>5</v>
      </c>
      <c r="M2" s="48" t="s">
        <v>10</v>
      </c>
    </row>
    <row r="3" spans="1:13" ht="22.5" x14ac:dyDescent="0.25">
      <c r="A3" s="78">
        <v>5.19</v>
      </c>
      <c r="B3" s="87"/>
      <c r="C3" s="87"/>
      <c r="D3" s="87" t="s">
        <v>55</v>
      </c>
      <c r="E3" s="87"/>
      <c r="F3" s="87"/>
      <c r="G3" s="87"/>
      <c r="H3" s="87"/>
      <c r="I3" s="87"/>
      <c r="J3" s="87"/>
      <c r="K3" s="87"/>
      <c r="L3" s="87"/>
      <c r="M3" s="88"/>
    </row>
    <row r="4" spans="1:13" x14ac:dyDescent="0.25">
      <c r="A4" s="53"/>
      <c r="B4" s="89"/>
      <c r="C4" s="89"/>
      <c r="D4" s="90" t="s">
        <v>56</v>
      </c>
      <c r="E4" s="89">
        <v>1.19</v>
      </c>
      <c r="F4" s="89"/>
      <c r="G4" s="89"/>
      <c r="H4" s="89"/>
      <c r="I4" s="89"/>
      <c r="J4" s="89"/>
      <c r="K4" s="89"/>
      <c r="L4" s="91"/>
      <c r="M4" s="92">
        <f>C4+E4+G4+I4+K4+L4</f>
        <v>1.19</v>
      </c>
    </row>
    <row r="5" spans="1:13" ht="22.5" x14ac:dyDescent="0.25">
      <c r="A5" s="78">
        <v>10.64</v>
      </c>
      <c r="B5" s="87"/>
      <c r="C5" s="87"/>
      <c r="D5" s="87" t="s">
        <v>57</v>
      </c>
      <c r="E5" s="87"/>
      <c r="F5" s="87"/>
      <c r="G5" s="87"/>
      <c r="H5" s="87"/>
      <c r="I5" s="87"/>
      <c r="J5" s="87" t="s">
        <v>58</v>
      </c>
      <c r="K5" s="87"/>
      <c r="L5" s="87"/>
      <c r="M5" s="88"/>
    </row>
    <row r="6" spans="1:13" x14ac:dyDescent="0.25">
      <c r="A6" s="53"/>
      <c r="B6" s="89"/>
      <c r="C6" s="89"/>
      <c r="D6" s="90" t="s">
        <v>59</v>
      </c>
      <c r="E6" s="89">
        <v>1.8</v>
      </c>
      <c r="F6" s="89"/>
      <c r="G6" s="89"/>
      <c r="H6" s="89"/>
      <c r="I6" s="89"/>
      <c r="J6" s="90" t="s">
        <v>60</v>
      </c>
      <c r="K6" s="89">
        <v>0.65</v>
      </c>
      <c r="L6" s="89"/>
      <c r="M6" s="93">
        <f>C6+E6+G6+I6+K6+L6</f>
        <v>2.4500000000000002</v>
      </c>
    </row>
    <row r="7" spans="1:13" x14ac:dyDescent="0.25">
      <c r="A7" s="78">
        <v>3</v>
      </c>
      <c r="B7" s="87"/>
      <c r="C7" s="87"/>
      <c r="D7" s="87"/>
      <c r="E7" s="87"/>
      <c r="F7" s="87" t="s">
        <v>61</v>
      </c>
      <c r="G7" s="87"/>
      <c r="H7" s="87"/>
      <c r="I7" s="87"/>
      <c r="J7" s="87"/>
      <c r="K7" s="87"/>
      <c r="L7" s="87"/>
      <c r="M7" s="88"/>
    </row>
    <row r="8" spans="1:13" x14ac:dyDescent="0.25">
      <c r="A8" s="53"/>
      <c r="B8" s="89"/>
      <c r="C8" s="89"/>
      <c r="D8" s="89"/>
      <c r="E8" s="89"/>
      <c r="F8" s="90" t="s">
        <v>13</v>
      </c>
      <c r="G8" s="90">
        <v>0.69</v>
      </c>
      <c r="H8" s="89"/>
      <c r="I8" s="89"/>
      <c r="J8" s="89"/>
      <c r="K8" s="89"/>
      <c r="L8" s="89"/>
      <c r="M8" s="93">
        <f>C8+E8+G8+I8+K8+L8</f>
        <v>0.69</v>
      </c>
    </row>
    <row r="9" spans="1:13" ht="22.5" x14ac:dyDescent="0.25">
      <c r="A9" s="78"/>
      <c r="B9" s="87" t="s">
        <v>62</v>
      </c>
      <c r="C9" s="87"/>
      <c r="D9" s="87"/>
      <c r="E9" s="87"/>
      <c r="F9" s="87" t="s">
        <v>62</v>
      </c>
      <c r="G9" s="87"/>
      <c r="H9" s="87"/>
      <c r="I9" s="87"/>
      <c r="J9" s="87" t="s">
        <v>62</v>
      </c>
      <c r="K9" s="87"/>
      <c r="L9" s="87"/>
      <c r="M9" s="88"/>
    </row>
    <row r="10" spans="1:13" x14ac:dyDescent="0.25">
      <c r="A10" s="53">
        <v>9</v>
      </c>
      <c r="B10" s="89"/>
      <c r="C10" s="91">
        <v>0.69</v>
      </c>
      <c r="D10" s="90"/>
      <c r="E10" s="90"/>
      <c r="F10" s="89"/>
      <c r="G10" s="89">
        <v>0.69</v>
      </c>
      <c r="H10" s="89"/>
      <c r="I10" s="89"/>
      <c r="J10" s="89"/>
      <c r="K10" s="90">
        <v>0.69</v>
      </c>
      <c r="L10" s="90"/>
      <c r="M10" s="93">
        <f>C10+E10+G10+I10+K10+L10</f>
        <v>2.0699999999999998</v>
      </c>
    </row>
    <row r="11" spans="1:13" ht="22.5" x14ac:dyDescent="0.25">
      <c r="A11" s="82"/>
      <c r="B11" s="91"/>
      <c r="C11" s="87"/>
      <c r="D11" s="91" t="s">
        <v>63</v>
      </c>
      <c r="E11" s="97"/>
      <c r="F11" s="91"/>
      <c r="G11" s="91"/>
      <c r="H11" s="91"/>
      <c r="I11" s="91"/>
      <c r="J11" s="97" t="s">
        <v>63</v>
      </c>
      <c r="K11" s="91"/>
      <c r="L11" s="87"/>
      <c r="M11" s="88"/>
    </row>
    <row r="12" spans="1:13" x14ac:dyDescent="0.25">
      <c r="A12" s="53">
        <v>6.69</v>
      </c>
      <c r="B12" s="89"/>
      <c r="C12" s="89"/>
      <c r="D12" s="90" t="s">
        <v>13</v>
      </c>
      <c r="E12" s="90">
        <v>0.77</v>
      </c>
      <c r="F12" s="89"/>
      <c r="G12" s="89"/>
      <c r="H12" s="89"/>
      <c r="I12" s="89"/>
      <c r="J12" s="90" t="s">
        <v>13</v>
      </c>
      <c r="K12" s="89">
        <v>0.77</v>
      </c>
      <c r="L12" s="89"/>
      <c r="M12" s="92">
        <f>C12+E12+G12+I12+K12+L12</f>
        <v>1.54</v>
      </c>
    </row>
    <row r="13" spans="1:13" x14ac:dyDescent="0.25">
      <c r="A13" s="82"/>
      <c r="B13" s="91"/>
      <c r="C13" s="91"/>
      <c r="D13" s="91" t="s">
        <v>64</v>
      </c>
      <c r="E13" s="97"/>
      <c r="F13" s="91"/>
      <c r="G13" s="91"/>
      <c r="H13" s="91"/>
      <c r="I13" s="91"/>
      <c r="J13" s="91" t="s">
        <v>64</v>
      </c>
      <c r="K13" s="91"/>
      <c r="L13" s="91"/>
      <c r="M13" s="88"/>
    </row>
    <row r="14" spans="1:13" x14ac:dyDescent="0.25">
      <c r="A14" s="53">
        <v>5</v>
      </c>
      <c r="B14" s="89"/>
      <c r="C14" s="89"/>
      <c r="D14" s="90" t="s">
        <v>13</v>
      </c>
      <c r="E14" s="89">
        <v>0.9</v>
      </c>
      <c r="F14" s="89"/>
      <c r="G14" s="89"/>
      <c r="H14" s="90"/>
      <c r="I14" s="90"/>
      <c r="J14" s="90" t="s">
        <v>65</v>
      </c>
      <c r="K14" s="89">
        <v>0.25</v>
      </c>
      <c r="L14" s="91"/>
      <c r="M14" s="93">
        <f>C14+E14+G14+I14+K14+L14</f>
        <v>1.1499999999999999</v>
      </c>
    </row>
    <row r="15" spans="1:13" ht="22.5" x14ac:dyDescent="0.25">
      <c r="A15" s="82"/>
      <c r="B15" s="91"/>
      <c r="C15" s="91"/>
      <c r="D15" s="97" t="s">
        <v>66</v>
      </c>
      <c r="E15" s="97"/>
      <c r="F15" s="91"/>
      <c r="G15" s="91"/>
      <c r="H15" s="91"/>
      <c r="I15" s="91"/>
      <c r="J15" s="97" t="s">
        <v>66</v>
      </c>
      <c r="K15" s="91"/>
      <c r="L15" s="87"/>
      <c r="M15" s="88"/>
    </row>
    <row r="16" spans="1:13" x14ac:dyDescent="0.25">
      <c r="A16" s="53">
        <v>3</v>
      </c>
      <c r="B16" s="89"/>
      <c r="C16" s="89"/>
      <c r="D16" s="90" t="s">
        <v>13</v>
      </c>
      <c r="E16" s="89">
        <v>0.44</v>
      </c>
      <c r="F16" s="89"/>
      <c r="G16" s="89"/>
      <c r="H16" s="90"/>
      <c r="I16" s="90"/>
      <c r="J16" s="90" t="s">
        <v>65</v>
      </c>
      <c r="K16" s="89">
        <v>0.25</v>
      </c>
      <c r="L16" s="89"/>
      <c r="M16" s="92">
        <f>C16+E16+G16+I16+K16+L16</f>
        <v>0.69</v>
      </c>
    </row>
    <row r="17" spans="1:13" ht="22.5" x14ac:dyDescent="0.25">
      <c r="A17" s="82"/>
      <c r="B17" s="91"/>
      <c r="C17" s="91"/>
      <c r="D17" s="97" t="s">
        <v>67</v>
      </c>
      <c r="E17" s="97"/>
      <c r="F17" s="91"/>
      <c r="G17" s="91"/>
      <c r="H17" s="91"/>
      <c r="I17" s="91"/>
      <c r="J17" s="97" t="s">
        <v>67</v>
      </c>
      <c r="K17" s="91"/>
      <c r="L17" s="91"/>
      <c r="M17" s="88"/>
    </row>
    <row r="18" spans="1:13" x14ac:dyDescent="0.25">
      <c r="A18" s="53">
        <v>5</v>
      </c>
      <c r="B18" s="89"/>
      <c r="C18" s="89"/>
      <c r="D18" s="90" t="s">
        <v>13</v>
      </c>
      <c r="E18" s="89">
        <v>0.9</v>
      </c>
      <c r="F18" s="89"/>
      <c r="G18" s="89"/>
      <c r="H18" s="90"/>
      <c r="I18" s="90"/>
      <c r="J18" s="90" t="s">
        <v>65</v>
      </c>
      <c r="K18" s="89">
        <v>0.25</v>
      </c>
      <c r="L18" s="91"/>
      <c r="M18" s="92">
        <f>C18+E18+G18+I18+K18+L18</f>
        <v>1.1499999999999999</v>
      </c>
    </row>
    <row r="19" spans="1:13" x14ac:dyDescent="0.25">
      <c r="A19" s="78"/>
      <c r="B19" s="87"/>
      <c r="C19" s="87"/>
      <c r="D19" s="94" t="s">
        <v>68</v>
      </c>
      <c r="E19" s="87"/>
      <c r="F19" s="87"/>
      <c r="G19" s="87"/>
      <c r="H19" s="94"/>
      <c r="I19" s="94"/>
      <c r="J19" s="94" t="s">
        <v>69</v>
      </c>
      <c r="K19" s="87"/>
      <c r="L19" s="87"/>
      <c r="M19" s="88"/>
    </row>
    <row r="20" spans="1:13" x14ac:dyDescent="0.25">
      <c r="A20" s="53">
        <v>4</v>
      </c>
      <c r="B20" s="89"/>
      <c r="C20" s="89"/>
      <c r="D20" s="90" t="s">
        <v>13</v>
      </c>
      <c r="E20" s="89">
        <v>0.67</v>
      </c>
      <c r="F20" s="89"/>
      <c r="G20" s="89"/>
      <c r="H20" s="90"/>
      <c r="I20" s="90"/>
      <c r="J20" s="90" t="s">
        <v>65</v>
      </c>
      <c r="K20" s="89">
        <v>0.25</v>
      </c>
      <c r="L20" s="89"/>
      <c r="M20" s="92">
        <f>C20+E20+G20+I20+K20+L20</f>
        <v>0.92</v>
      </c>
    </row>
    <row r="21" spans="1:13" x14ac:dyDescent="0.25">
      <c r="A21" s="82"/>
      <c r="B21" s="91"/>
      <c r="C21" s="91"/>
      <c r="D21" s="97"/>
      <c r="E21" s="91"/>
      <c r="F21" s="91"/>
      <c r="G21" s="91"/>
      <c r="H21" s="97"/>
      <c r="I21" s="97"/>
      <c r="J21" s="97" t="s">
        <v>70</v>
      </c>
      <c r="K21" s="91"/>
      <c r="L21" s="91"/>
      <c r="M21" s="88"/>
    </row>
    <row r="22" spans="1:13" ht="67.5" x14ac:dyDescent="0.25">
      <c r="A22" s="53">
        <v>2.5</v>
      </c>
      <c r="B22" s="89"/>
      <c r="C22" s="89"/>
      <c r="D22" s="90"/>
      <c r="E22" s="89"/>
      <c r="F22" s="89"/>
      <c r="G22" s="89"/>
      <c r="H22" s="90"/>
      <c r="I22" s="90"/>
      <c r="J22" s="90" t="s">
        <v>71</v>
      </c>
      <c r="K22" s="89">
        <v>0.57999999999999996</v>
      </c>
      <c r="L22" s="89"/>
      <c r="M22" s="93">
        <f>C22+E22+G22+I22+K22+L22</f>
        <v>0.57999999999999996</v>
      </c>
    </row>
    <row r="23" spans="1:13" x14ac:dyDescent="0.25">
      <c r="A23" s="98">
        <f>SUM(A3:A22)</f>
        <v>54.02</v>
      </c>
      <c r="B23" s="95" t="s">
        <v>10</v>
      </c>
      <c r="C23" s="99">
        <f>SUM(I26)</f>
        <v>0</v>
      </c>
      <c r="D23" s="96"/>
      <c r="E23" s="96">
        <f>SUM(E3:E22)</f>
        <v>6.6700000000000008</v>
      </c>
      <c r="F23" s="95"/>
      <c r="G23" s="95">
        <f>SUM(G3:G22)</f>
        <v>1.38</v>
      </c>
      <c r="H23" s="95"/>
      <c r="I23" s="95">
        <f>SUM(I3:I22)</f>
        <v>0</v>
      </c>
      <c r="J23" s="95"/>
      <c r="K23" s="96">
        <f>SUM(K3:K22)</f>
        <v>3.69</v>
      </c>
      <c r="L23" s="96"/>
      <c r="M23" s="99">
        <f>SUM(M3:M22)</f>
        <v>12.43</v>
      </c>
    </row>
    <row r="24" spans="1:13" x14ac:dyDescent="0.25">
      <c r="A24" s="47"/>
      <c r="B24" s="47"/>
      <c r="C24" s="47"/>
      <c r="D24" s="47"/>
      <c r="E24" s="47"/>
      <c r="F24" s="75"/>
      <c r="G24" s="47"/>
      <c r="H24" s="47"/>
      <c r="I24" s="47"/>
      <c r="J24" s="100"/>
      <c r="K24" s="47"/>
      <c r="L24" s="47"/>
      <c r="M24" s="47"/>
    </row>
    <row r="25" spans="1:13" x14ac:dyDescent="0.25">
      <c r="A25" s="47"/>
      <c r="B25" s="47"/>
      <c r="C25" s="47"/>
      <c r="D25" s="47"/>
      <c r="E25" s="47"/>
      <c r="F25" s="75"/>
      <c r="G25" s="47"/>
      <c r="H25" s="47" t="s">
        <v>15</v>
      </c>
      <c r="I25" s="47"/>
      <c r="J25" s="100"/>
      <c r="K25" s="101"/>
      <c r="L25" s="101"/>
      <c r="M25" s="47">
        <f>M23*4.33</f>
        <v>53.821899999999999</v>
      </c>
    </row>
    <row r="26" spans="1:13" x14ac:dyDescent="0.25">
      <c r="B26" s="47" t="s">
        <v>73</v>
      </c>
      <c r="F26" s="30"/>
      <c r="I26" s="102"/>
    </row>
    <row r="27" spans="1:13" x14ac:dyDescent="0.25">
      <c r="B27" s="47" t="s">
        <v>74</v>
      </c>
      <c r="F27" s="47" t="s">
        <v>17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8"/>
    </sheetView>
  </sheetViews>
  <sheetFormatPr baseColWidth="10" defaultRowHeight="15" x14ac:dyDescent="0.25"/>
  <cols>
    <col min="2" max="2" width="6.140625" customWidth="1"/>
    <col min="3" max="3" width="6.7109375" customWidth="1"/>
    <col min="5" max="5" width="6" customWidth="1"/>
    <col min="7" max="7" width="6.28515625" customWidth="1"/>
    <col min="9" max="9" width="6" customWidth="1"/>
    <col min="10" max="10" width="8.42578125" customWidth="1"/>
    <col min="11" max="11" width="6.7109375" customWidth="1"/>
    <col min="13" max="13" width="6" customWidth="1"/>
    <col min="14" max="14" width="7.2851562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44776</v>
      </c>
      <c r="B4" s="177"/>
      <c r="C4" s="178"/>
      <c r="D4" s="177"/>
      <c r="E4" s="179"/>
      <c r="F4" s="177" t="s">
        <v>169</v>
      </c>
      <c r="G4" s="184">
        <v>3.48</v>
      </c>
      <c r="H4" s="180"/>
      <c r="I4" s="185"/>
      <c r="J4" s="186"/>
      <c r="K4" s="178"/>
      <c r="L4" s="18"/>
      <c r="M4" s="189"/>
      <c r="N4" s="183">
        <f>G4</f>
        <v>3.48</v>
      </c>
    </row>
    <row r="5" spans="1:14" ht="24.75" x14ac:dyDescent="0.25">
      <c r="A5" s="212">
        <v>44779</v>
      </c>
      <c r="B5" s="18"/>
      <c r="C5" s="21"/>
      <c r="D5" s="18"/>
      <c r="E5" s="213"/>
      <c r="F5" s="18"/>
      <c r="G5" s="164"/>
      <c r="H5" s="151"/>
      <c r="I5" s="165"/>
      <c r="J5" s="170"/>
      <c r="K5" s="21"/>
      <c r="L5" s="18" t="s">
        <v>169</v>
      </c>
      <c r="M5" s="214">
        <v>5</v>
      </c>
      <c r="N5" s="13">
        <f>M5</f>
        <v>5</v>
      </c>
    </row>
    <row r="6" spans="1:14" ht="24.75" x14ac:dyDescent="0.25">
      <c r="A6" s="212">
        <v>44782</v>
      </c>
      <c r="B6" s="18"/>
      <c r="C6" s="21"/>
      <c r="D6" s="18" t="s">
        <v>169</v>
      </c>
      <c r="E6" s="213">
        <v>3</v>
      </c>
      <c r="F6" s="18"/>
      <c r="G6" s="164"/>
      <c r="H6" s="151"/>
      <c r="I6" s="165"/>
      <c r="J6" s="170"/>
      <c r="K6" s="21"/>
      <c r="L6" s="18"/>
      <c r="M6" s="214"/>
      <c r="N6" s="13">
        <v>3</v>
      </c>
    </row>
    <row r="7" spans="1:14" ht="24.75" x14ac:dyDescent="0.25">
      <c r="A7" s="212">
        <v>44784</v>
      </c>
      <c r="B7" s="18"/>
      <c r="C7" s="21"/>
      <c r="D7" s="18"/>
      <c r="E7" s="213"/>
      <c r="F7" s="18"/>
      <c r="G7" s="164"/>
      <c r="H7" s="151" t="s">
        <v>169</v>
      </c>
      <c r="I7" s="165">
        <v>3</v>
      </c>
      <c r="J7" s="170"/>
      <c r="K7" s="21"/>
      <c r="L7" s="18"/>
      <c r="M7" s="214"/>
      <c r="N7" s="13">
        <v>3</v>
      </c>
    </row>
    <row r="8" spans="1:14" ht="24.75" x14ac:dyDescent="0.25">
      <c r="A8" s="212">
        <v>44786</v>
      </c>
      <c r="B8" s="18"/>
      <c r="C8" s="21"/>
      <c r="D8" s="18"/>
      <c r="E8" s="213"/>
      <c r="F8" s="18"/>
      <c r="G8" s="164"/>
      <c r="H8" s="151"/>
      <c r="I8" s="165"/>
      <c r="J8" s="170"/>
      <c r="K8" s="21"/>
      <c r="L8" s="18" t="s">
        <v>169</v>
      </c>
      <c r="M8" s="214">
        <v>6</v>
      </c>
      <c r="N8" s="13">
        <v>6</v>
      </c>
    </row>
    <row r="9" spans="1:14" ht="24.75" x14ac:dyDescent="0.25">
      <c r="A9" s="212">
        <v>44790</v>
      </c>
      <c r="B9" s="18"/>
      <c r="C9" s="21"/>
      <c r="D9" s="18"/>
      <c r="E9" s="213"/>
      <c r="F9" s="18" t="s">
        <v>169</v>
      </c>
      <c r="G9" s="164">
        <v>3</v>
      </c>
      <c r="H9" s="151"/>
      <c r="I9" s="165"/>
      <c r="J9" s="170"/>
      <c r="K9" s="21"/>
      <c r="L9" s="18"/>
      <c r="M9" s="214"/>
      <c r="N9" s="13">
        <v>3</v>
      </c>
    </row>
    <row r="10" spans="1:14" ht="24.75" x14ac:dyDescent="0.25">
      <c r="A10" s="212">
        <v>44796</v>
      </c>
      <c r="B10" s="18"/>
      <c r="C10" s="21"/>
      <c r="D10" s="18" t="s">
        <v>169</v>
      </c>
      <c r="E10" s="213">
        <v>1</v>
      </c>
      <c r="F10" s="18"/>
      <c r="G10" s="164"/>
      <c r="H10" s="14"/>
      <c r="I10" s="165"/>
      <c r="J10" s="170"/>
      <c r="K10" s="21"/>
      <c r="L10" s="18"/>
      <c r="M10" s="214"/>
      <c r="N10" s="13">
        <f>E10</f>
        <v>1</v>
      </c>
    </row>
    <row r="11" spans="1:14" ht="24.75" x14ac:dyDescent="0.25">
      <c r="A11" s="221">
        <v>44800</v>
      </c>
      <c r="B11" s="18"/>
      <c r="C11" s="21"/>
      <c r="D11" s="18"/>
      <c r="E11" s="213"/>
      <c r="F11" s="18"/>
      <c r="G11" s="164"/>
      <c r="H11" s="14"/>
      <c r="I11" s="165"/>
      <c r="J11" s="170"/>
      <c r="K11" s="21"/>
      <c r="L11" s="18" t="s">
        <v>169</v>
      </c>
      <c r="M11" s="214">
        <v>3</v>
      </c>
      <c r="N11" s="13">
        <v>3</v>
      </c>
    </row>
    <row r="12" spans="1:14" ht="15.75" thickBot="1" x14ac:dyDescent="0.3">
      <c r="A12" s="220"/>
      <c r="B12" s="18"/>
      <c r="C12" s="21"/>
      <c r="D12" s="18"/>
      <c r="E12" s="213"/>
      <c r="F12" s="18"/>
      <c r="G12" s="164"/>
      <c r="H12" s="14"/>
      <c r="I12" s="165"/>
      <c r="J12" s="170"/>
      <c r="K12" s="21"/>
      <c r="L12" s="18"/>
      <c r="M12" s="214"/>
      <c r="N12" s="13"/>
    </row>
    <row r="13" spans="1:14" ht="15.75" thickBot="1" x14ac:dyDescent="0.3">
      <c r="A13" s="166" t="s">
        <v>138</v>
      </c>
      <c r="B13" s="167"/>
      <c r="C13" s="168">
        <f>SUM(C4:C9)</f>
        <v>0</v>
      </c>
      <c r="D13" s="167"/>
      <c r="E13" s="173">
        <f>SUM(E4:E12)</f>
        <v>4</v>
      </c>
      <c r="F13" s="167"/>
      <c r="G13" s="168">
        <f>SUM(G4:G12)</f>
        <v>6.48</v>
      </c>
      <c r="H13" s="154"/>
      <c r="I13" s="171">
        <f>SUM(I4:I9)</f>
        <v>3</v>
      </c>
      <c r="J13" s="167"/>
      <c r="K13" s="168">
        <f>SUM(K4:K9)</f>
        <v>0</v>
      </c>
      <c r="L13" s="167"/>
      <c r="M13" s="168">
        <f>SUM(M4:M12)</f>
        <v>14</v>
      </c>
      <c r="N13" s="167">
        <f>SUM(N4:N12)</f>
        <v>27.48</v>
      </c>
    </row>
    <row r="17" spans="2:6" x14ac:dyDescent="0.25">
      <c r="B17" s="47" t="s">
        <v>16</v>
      </c>
      <c r="E17" s="157"/>
      <c r="F17" s="158" t="s">
        <v>203</v>
      </c>
    </row>
    <row r="18" spans="2:6" x14ac:dyDescent="0.25">
      <c r="B18" t="s">
        <v>18</v>
      </c>
      <c r="D18" t="str">
        <f>B1</f>
        <v xml:space="preserve">Mª DEL MAR ANDUJAR GONZALEZ </v>
      </c>
    </row>
    <row r="19" spans="2:6" x14ac:dyDescent="0.25">
      <c r="B19" t="s">
        <v>17</v>
      </c>
    </row>
  </sheetData>
  <pageMargins left="0.7" right="0.7" top="0.75" bottom="0.75" header="0.3" footer="0.3"/>
  <pageSetup paperSize="9" orientation="landscape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baseColWidth="10" defaultRowHeight="15" x14ac:dyDescent="0.25"/>
  <cols>
    <col min="1" max="1" width="6.28515625" customWidth="1"/>
    <col min="3" max="3" width="5.7109375" customWidth="1"/>
    <col min="5" max="5" width="5.5703125" customWidth="1"/>
    <col min="7" max="7" width="5.42578125" customWidth="1"/>
    <col min="9" max="9" width="5.7109375" customWidth="1"/>
    <col min="11" max="12" width="6.28515625" customWidth="1"/>
    <col min="13" max="13" width="4.7109375" customWidth="1"/>
  </cols>
  <sheetData>
    <row r="1" spans="1:14" x14ac:dyDescent="0.25">
      <c r="A1" t="s">
        <v>47</v>
      </c>
      <c r="B1" s="47"/>
      <c r="E1" s="30"/>
    </row>
    <row r="2" spans="1:14" x14ac:dyDescent="0.25">
      <c r="A2" s="47"/>
      <c r="B2" s="47"/>
      <c r="C2" s="47"/>
      <c r="D2" s="47"/>
      <c r="E2" s="47"/>
      <c r="F2" s="75"/>
      <c r="G2" s="47"/>
      <c r="H2" s="47"/>
      <c r="I2" s="47"/>
      <c r="J2" s="47"/>
      <c r="K2" s="47"/>
      <c r="L2" s="47"/>
      <c r="M2" s="47"/>
    </row>
    <row r="3" spans="1:14" x14ac:dyDescent="0.25">
      <c r="A3" s="48" t="s">
        <v>1</v>
      </c>
      <c r="B3" s="48" t="s">
        <v>2</v>
      </c>
      <c r="C3" s="48" t="s">
        <v>3</v>
      </c>
      <c r="D3" s="76" t="s">
        <v>4</v>
      </c>
      <c r="E3" s="76" t="s">
        <v>5</v>
      </c>
      <c r="F3" s="77" t="s">
        <v>6</v>
      </c>
      <c r="G3" s="48" t="s">
        <v>5</v>
      </c>
      <c r="H3" s="48" t="s">
        <v>7</v>
      </c>
      <c r="I3" s="48" t="s">
        <v>5</v>
      </c>
      <c r="J3" s="48" t="s">
        <v>8</v>
      </c>
      <c r="K3" s="48" t="s">
        <v>5</v>
      </c>
      <c r="L3" s="48" t="s">
        <v>9</v>
      </c>
      <c r="M3" s="48" t="s">
        <v>5</v>
      </c>
      <c r="N3" s="3" t="s">
        <v>10</v>
      </c>
    </row>
    <row r="4" spans="1:14" ht="23.25" x14ac:dyDescent="0.25">
      <c r="A4" s="78"/>
      <c r="B4" s="49"/>
      <c r="C4" s="58"/>
      <c r="D4" s="78"/>
      <c r="E4" s="78"/>
      <c r="F4" s="49"/>
      <c r="G4" s="58"/>
      <c r="H4" s="49"/>
      <c r="I4" s="58"/>
      <c r="J4" s="49" t="s">
        <v>48</v>
      </c>
      <c r="K4" s="58"/>
      <c r="L4" s="79"/>
      <c r="M4" s="58"/>
      <c r="N4" s="10"/>
    </row>
    <row r="5" spans="1:14" x14ac:dyDescent="0.25">
      <c r="A5" s="53">
        <v>5</v>
      </c>
      <c r="B5" s="50"/>
      <c r="C5" s="54"/>
      <c r="D5" s="54"/>
      <c r="E5" s="53"/>
      <c r="F5" s="80"/>
      <c r="G5" s="54"/>
      <c r="H5" s="50"/>
      <c r="I5" s="54"/>
      <c r="J5" s="81" t="s">
        <v>13</v>
      </c>
      <c r="K5" s="52">
        <v>1.1499999999999999</v>
      </c>
      <c r="L5" s="54"/>
      <c r="M5" s="54"/>
      <c r="N5" s="12">
        <f>C5+E5+G5+I5+K5</f>
        <v>1.1499999999999999</v>
      </c>
    </row>
    <row r="6" spans="1:14" ht="23.25" x14ac:dyDescent="0.25">
      <c r="A6" s="78"/>
      <c r="B6" s="47"/>
      <c r="C6" s="58"/>
      <c r="D6" s="49" t="s">
        <v>49</v>
      </c>
      <c r="E6" s="52"/>
      <c r="F6" s="49"/>
      <c r="G6" s="58"/>
      <c r="H6" s="49"/>
      <c r="I6" s="51"/>
      <c r="J6" s="49"/>
      <c r="K6" s="58"/>
      <c r="L6" s="58"/>
      <c r="M6" s="58"/>
      <c r="N6" s="9"/>
    </row>
    <row r="7" spans="1:14" ht="23.25" x14ac:dyDescent="0.25">
      <c r="A7" s="82"/>
      <c r="B7" s="83"/>
      <c r="C7" s="52"/>
      <c r="D7" s="84" t="s">
        <v>50</v>
      </c>
      <c r="E7" s="84"/>
      <c r="F7" s="83"/>
      <c r="G7" s="52"/>
      <c r="H7" s="52"/>
      <c r="I7" s="52"/>
      <c r="J7" s="52"/>
      <c r="K7" s="52"/>
      <c r="L7" s="52"/>
      <c r="M7" s="52"/>
      <c r="N7" s="85"/>
    </row>
    <row r="8" spans="1:14" ht="34.5" customHeight="1" x14ac:dyDescent="0.25">
      <c r="A8" s="82"/>
      <c r="B8" s="49"/>
      <c r="C8" s="52"/>
      <c r="D8" s="84" t="s">
        <v>51</v>
      </c>
      <c r="E8" s="83"/>
      <c r="F8" s="49"/>
      <c r="G8" s="52"/>
      <c r="H8" s="49"/>
      <c r="I8" s="52"/>
      <c r="J8" s="83"/>
      <c r="K8" s="83"/>
      <c r="L8" s="52"/>
      <c r="M8" s="52"/>
      <c r="N8" s="45"/>
    </row>
    <row r="9" spans="1:14" x14ac:dyDescent="0.25">
      <c r="A9" s="53">
        <v>3.33</v>
      </c>
      <c r="B9" s="50"/>
      <c r="C9" s="54"/>
      <c r="D9" s="50"/>
      <c r="E9" s="54">
        <v>0.77</v>
      </c>
      <c r="F9" s="50"/>
      <c r="G9" s="54"/>
      <c r="H9" s="50"/>
      <c r="I9" s="54"/>
      <c r="J9" s="50"/>
      <c r="K9" s="54"/>
      <c r="L9" s="50"/>
      <c r="M9" s="54"/>
      <c r="N9" s="12">
        <f>C9+E9+G9+I9+K9</f>
        <v>0.77</v>
      </c>
    </row>
    <row r="10" spans="1:14" ht="23.25" x14ac:dyDescent="0.25">
      <c r="A10" s="78"/>
      <c r="B10" s="79"/>
      <c r="C10" s="58"/>
      <c r="D10" s="49" t="s">
        <v>52</v>
      </c>
      <c r="E10" s="51"/>
      <c r="F10" s="49"/>
      <c r="G10" s="58"/>
      <c r="H10" s="60"/>
      <c r="I10" s="58"/>
      <c r="J10" s="79"/>
      <c r="K10" s="58"/>
      <c r="L10" s="58"/>
      <c r="M10" s="58"/>
      <c r="N10" s="35"/>
    </row>
    <row r="11" spans="1:14" x14ac:dyDescent="0.25">
      <c r="A11" s="53">
        <v>5</v>
      </c>
      <c r="B11" s="50"/>
      <c r="C11" s="54"/>
      <c r="D11" s="81" t="s">
        <v>13</v>
      </c>
      <c r="E11" s="52">
        <v>1.1499999999999999</v>
      </c>
      <c r="F11" s="86"/>
      <c r="G11" s="54"/>
      <c r="H11" s="54"/>
      <c r="I11" s="54"/>
      <c r="J11" s="86"/>
      <c r="K11" s="54"/>
      <c r="L11" s="50"/>
      <c r="M11" s="54"/>
      <c r="N11" s="12">
        <f>C11+E11+G11+I11+K11</f>
        <v>1.1499999999999999</v>
      </c>
    </row>
    <row r="12" spans="1:14" ht="56.25" customHeight="1" x14ac:dyDescent="0.25">
      <c r="A12" s="5"/>
      <c r="B12" s="60"/>
      <c r="C12" s="32"/>
      <c r="D12" s="61"/>
      <c r="E12" s="32"/>
      <c r="F12" s="61"/>
      <c r="G12" s="32"/>
      <c r="H12" s="61"/>
      <c r="I12" s="32"/>
      <c r="J12" s="62" t="s">
        <v>24</v>
      </c>
      <c r="K12" s="10"/>
      <c r="L12" s="61"/>
      <c r="M12" s="10"/>
      <c r="N12" s="10"/>
    </row>
    <row r="13" spans="1:14" x14ac:dyDescent="0.25">
      <c r="A13" s="11">
        <v>2</v>
      </c>
      <c r="B13" s="50"/>
      <c r="C13" s="13"/>
      <c r="D13" s="12"/>
      <c r="E13" s="36"/>
      <c r="F13" s="14"/>
      <c r="G13" s="13"/>
      <c r="H13" s="14"/>
      <c r="I13" s="13"/>
      <c r="J13" s="14"/>
      <c r="K13" s="12">
        <v>0.46</v>
      </c>
      <c r="L13" s="14"/>
      <c r="M13" s="12"/>
      <c r="N13" s="12">
        <f>C13+E13+G13+I13+K13</f>
        <v>0.46</v>
      </c>
    </row>
    <row r="14" spans="1:14" ht="24.75" x14ac:dyDescent="0.25">
      <c r="A14" s="5"/>
      <c r="B14" s="51" t="s">
        <v>25</v>
      </c>
      <c r="C14" s="32"/>
      <c r="D14" s="31" t="s">
        <v>25</v>
      </c>
      <c r="E14" s="32"/>
      <c r="F14" s="31" t="s">
        <v>25</v>
      </c>
      <c r="G14" s="32"/>
      <c r="H14" s="31" t="s">
        <v>25</v>
      </c>
      <c r="I14" s="32"/>
      <c r="J14" s="31" t="s">
        <v>25</v>
      </c>
      <c r="K14" s="10"/>
      <c r="L14" s="31"/>
      <c r="M14" s="31"/>
      <c r="N14" s="10"/>
    </row>
    <row r="15" spans="1:14" x14ac:dyDescent="0.25">
      <c r="A15" s="11">
        <v>10</v>
      </c>
      <c r="B15" s="50" t="s">
        <v>12</v>
      </c>
      <c r="C15" s="13">
        <v>0.33</v>
      </c>
      <c r="D15" s="14" t="s">
        <v>12</v>
      </c>
      <c r="E15" s="37">
        <v>0.33</v>
      </c>
      <c r="F15" s="14" t="s">
        <v>12</v>
      </c>
      <c r="G15" s="13">
        <v>0.33</v>
      </c>
      <c r="H15" s="14" t="s">
        <v>12</v>
      </c>
      <c r="I15" s="13">
        <v>0.33</v>
      </c>
      <c r="J15" s="12" t="s">
        <v>13</v>
      </c>
      <c r="K15" s="12">
        <v>0.99</v>
      </c>
      <c r="L15" s="12"/>
      <c r="M15" s="12"/>
      <c r="N15" s="12">
        <f>C15+E15+G15+I15+K15</f>
        <v>2.31</v>
      </c>
    </row>
    <row r="16" spans="1:14" ht="24.75" x14ac:dyDescent="0.25">
      <c r="A16" s="38"/>
      <c r="B16" s="51" t="s">
        <v>28</v>
      </c>
      <c r="C16" s="32"/>
      <c r="D16" s="31" t="s">
        <v>28</v>
      </c>
      <c r="E16" s="39"/>
      <c r="F16" s="31" t="s">
        <v>28</v>
      </c>
      <c r="G16" s="32"/>
      <c r="H16" s="31" t="s">
        <v>28</v>
      </c>
      <c r="I16" s="32"/>
      <c r="J16" s="59" t="s">
        <v>29</v>
      </c>
      <c r="K16" s="40"/>
      <c r="L16" s="10"/>
      <c r="M16" s="10"/>
      <c r="N16" s="10"/>
    </row>
    <row r="17" spans="1:14" ht="48.75" x14ac:dyDescent="0.25">
      <c r="A17" s="41">
        <v>17.32</v>
      </c>
      <c r="B17" s="50" t="s">
        <v>13</v>
      </c>
      <c r="C17" s="13">
        <v>2</v>
      </c>
      <c r="D17" s="14" t="s">
        <v>30</v>
      </c>
      <c r="E17" s="42">
        <v>0.5</v>
      </c>
      <c r="F17" s="14" t="s">
        <v>30</v>
      </c>
      <c r="G17" s="13">
        <v>0.5</v>
      </c>
      <c r="H17" s="14" t="s">
        <v>30</v>
      </c>
      <c r="I17" s="13">
        <v>0.5</v>
      </c>
      <c r="J17" s="14" t="s">
        <v>30</v>
      </c>
      <c r="K17" s="43">
        <v>0.5</v>
      </c>
      <c r="L17" s="12"/>
      <c r="M17" s="12"/>
      <c r="N17" s="12">
        <f>C17+E17+G17+I17+K17</f>
        <v>4</v>
      </c>
    </row>
    <row r="18" spans="1:14" x14ac:dyDescent="0.25">
      <c r="A18" s="63"/>
      <c r="B18" s="52"/>
      <c r="C18" s="7"/>
      <c r="D18" s="9"/>
      <c r="E18" s="64"/>
      <c r="F18" s="8"/>
      <c r="G18" s="7"/>
      <c r="H18" s="9"/>
      <c r="I18" s="7"/>
      <c r="J18" s="9"/>
      <c r="K18" s="65"/>
      <c r="L18" s="9"/>
      <c r="M18" s="9"/>
      <c r="N18" s="45"/>
    </row>
    <row r="19" spans="1:14" x14ac:dyDescent="0.25">
      <c r="A19" s="66">
        <f>SUM(A4:A18)</f>
        <v>42.65</v>
      </c>
      <c r="B19" s="53" t="s">
        <v>10</v>
      </c>
      <c r="C19" s="13">
        <f>SUM(C4:C18)</f>
        <v>2.33</v>
      </c>
      <c r="D19" s="20"/>
      <c r="E19" s="37">
        <f>SUM(E4:E18)</f>
        <v>2.75</v>
      </c>
      <c r="F19" s="21"/>
      <c r="G19" s="13">
        <f>SUM(G4:G18)</f>
        <v>0.83000000000000007</v>
      </c>
      <c r="H19" s="11"/>
      <c r="I19" s="13">
        <f>SUM(I4:I18)</f>
        <v>0.83000000000000007</v>
      </c>
      <c r="J19" s="11"/>
      <c r="K19" s="12">
        <f>SUM(K4:K18)</f>
        <v>3.0999999999999996</v>
      </c>
      <c r="L19" s="20"/>
      <c r="M19" s="20"/>
      <c r="N19" s="12">
        <f>SUM(N4:N18)</f>
        <v>9.84</v>
      </c>
    </row>
    <row r="20" spans="1:14" x14ac:dyDescent="0.25">
      <c r="A20" s="1"/>
      <c r="B20" s="47"/>
      <c r="C20" s="1"/>
      <c r="D20" s="1"/>
      <c r="E20" s="1"/>
      <c r="F20" s="2"/>
      <c r="G20" s="1"/>
      <c r="H20" s="1"/>
      <c r="I20" s="46"/>
      <c r="J20" s="23"/>
      <c r="K20" s="1"/>
      <c r="L20" s="1"/>
      <c r="M20" s="1"/>
      <c r="N20" s="1"/>
    </row>
    <row r="21" spans="1:14" x14ac:dyDescent="0.25">
      <c r="A21" s="1"/>
      <c r="B21" s="47"/>
      <c r="C21" s="1"/>
      <c r="D21" s="1"/>
      <c r="E21" s="1"/>
      <c r="F21" s="2"/>
      <c r="G21" s="1"/>
      <c r="H21" s="1" t="s">
        <v>15</v>
      </c>
      <c r="I21" s="1"/>
      <c r="J21" s="23"/>
      <c r="K21" s="24"/>
      <c r="L21" s="24">
        <f>N19*4.33</f>
        <v>42.607199999999999</v>
      </c>
      <c r="M21" s="24"/>
      <c r="N21" s="1"/>
    </row>
    <row r="22" spans="1:14" x14ac:dyDescent="0.25">
      <c r="A22" s="1"/>
      <c r="B22" s="47"/>
      <c r="C22" s="1"/>
      <c r="D22" s="1"/>
      <c r="E22" s="1"/>
      <c r="F22" s="2"/>
      <c r="G22" s="1"/>
      <c r="H22" s="1"/>
      <c r="I22" s="25"/>
      <c r="J22" s="1"/>
      <c r="K22" s="1"/>
      <c r="L22" s="1"/>
      <c r="M22" s="1"/>
      <c r="N22" s="1"/>
    </row>
    <row r="23" spans="1:14" x14ac:dyDescent="0.25">
      <c r="A23" s="1"/>
      <c r="B23" s="47" t="s">
        <v>16</v>
      </c>
      <c r="C23" s="1"/>
      <c r="D23" s="1"/>
      <c r="E23" s="26"/>
      <c r="F23" s="27" t="s">
        <v>53</v>
      </c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47" t="s">
        <v>18</v>
      </c>
      <c r="C24" s="1"/>
      <c r="D24" s="1" t="s">
        <v>47</v>
      </c>
      <c r="E24" s="1"/>
      <c r="F24" s="2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B25" s="47" t="s">
        <v>22</v>
      </c>
      <c r="F25" s="30"/>
    </row>
  </sheetData>
  <pageMargins left="0.7" right="0.7" top="0.75" bottom="0.75" header="0.3" footer="0.3"/>
  <pageSetup paperSize="9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4" workbookViewId="0">
      <selection sqref="A1:N24"/>
    </sheetView>
  </sheetViews>
  <sheetFormatPr baseColWidth="10" defaultRowHeight="15" x14ac:dyDescent="0.25"/>
  <cols>
    <col min="1" max="1" width="4.85546875" customWidth="1"/>
    <col min="3" max="3" width="6.85546875" customWidth="1"/>
    <col min="5" max="5" width="6.5703125" customWidth="1"/>
    <col min="7" max="7" width="7" customWidth="1"/>
    <col min="9" max="9" width="5.85546875" customWidth="1"/>
    <col min="11" max="11" width="5.5703125" customWidth="1"/>
    <col min="12" max="12" width="6" customWidth="1"/>
    <col min="13" max="13" width="6.140625" customWidth="1"/>
  </cols>
  <sheetData>
    <row r="1" spans="1:14" x14ac:dyDescent="0.25">
      <c r="A1" s="1"/>
      <c r="B1" s="1" t="s">
        <v>36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48.75" x14ac:dyDescent="0.25">
      <c r="A4" s="5">
        <v>6</v>
      </c>
      <c r="B4" s="2" t="s">
        <v>37</v>
      </c>
      <c r="C4" s="10"/>
      <c r="D4" s="1"/>
      <c r="E4" s="10"/>
      <c r="F4" s="2" t="s">
        <v>37</v>
      </c>
      <c r="G4" s="10"/>
      <c r="H4" s="1"/>
      <c r="I4" s="31"/>
      <c r="J4" s="2" t="s">
        <v>37</v>
      </c>
      <c r="K4" s="10"/>
      <c r="L4" s="1"/>
      <c r="M4" s="10"/>
      <c r="N4" s="67"/>
    </row>
    <row r="5" spans="1:14" x14ac:dyDescent="0.25">
      <c r="A5" s="11"/>
      <c r="B5" s="12" t="s">
        <v>13</v>
      </c>
      <c r="C5" s="12">
        <v>0.88</v>
      </c>
      <c r="D5" s="12"/>
      <c r="E5" s="34"/>
      <c r="F5" s="14" t="s">
        <v>12</v>
      </c>
      <c r="G5" s="12">
        <v>0.25</v>
      </c>
      <c r="H5" s="12"/>
      <c r="I5" s="12"/>
      <c r="J5" s="12" t="s">
        <v>12</v>
      </c>
      <c r="K5" s="12">
        <v>0.25</v>
      </c>
      <c r="L5" s="12"/>
      <c r="M5" s="12"/>
      <c r="N5" s="68">
        <f>C5+E5+G5+I5+K5+M5</f>
        <v>1.38</v>
      </c>
    </row>
    <row r="6" spans="1:14" ht="48.75" x14ac:dyDescent="0.25">
      <c r="A6" s="5">
        <v>6</v>
      </c>
      <c r="B6" s="2" t="s">
        <v>38</v>
      </c>
      <c r="C6" s="10"/>
      <c r="D6" s="1"/>
      <c r="E6" s="10"/>
      <c r="F6" s="2" t="s">
        <v>38</v>
      </c>
      <c r="G6" s="10"/>
      <c r="H6" s="1"/>
      <c r="I6" s="31"/>
      <c r="J6" s="2" t="s">
        <v>38</v>
      </c>
      <c r="K6" s="10"/>
      <c r="L6" s="10"/>
      <c r="M6" s="10"/>
      <c r="N6" s="67"/>
    </row>
    <row r="7" spans="1:14" x14ac:dyDescent="0.25">
      <c r="A7" s="11"/>
      <c r="B7" s="12" t="s">
        <v>13</v>
      </c>
      <c r="C7" s="12">
        <v>0.88</v>
      </c>
      <c r="D7" s="12"/>
      <c r="E7" s="34"/>
      <c r="F7" s="14" t="s">
        <v>12</v>
      </c>
      <c r="G7" s="12">
        <v>0.25</v>
      </c>
      <c r="H7" s="12"/>
      <c r="I7" s="12"/>
      <c r="J7" s="12" t="s">
        <v>12</v>
      </c>
      <c r="K7" s="12">
        <v>0.25</v>
      </c>
      <c r="L7" s="12"/>
      <c r="M7" s="12"/>
      <c r="N7" s="68">
        <f>C7+E7+G7+I7+K7+M7</f>
        <v>1.38</v>
      </c>
    </row>
    <row r="8" spans="1:14" ht="24.75" x14ac:dyDescent="0.25">
      <c r="A8" s="5">
        <v>5</v>
      </c>
      <c r="B8" s="2" t="s">
        <v>39</v>
      </c>
      <c r="C8" s="10"/>
      <c r="D8" s="31"/>
      <c r="E8" s="10"/>
      <c r="F8" s="2" t="s">
        <v>39</v>
      </c>
      <c r="G8" s="31"/>
      <c r="H8" s="10"/>
      <c r="I8" s="31"/>
      <c r="J8" s="2" t="s">
        <v>39</v>
      </c>
      <c r="K8" s="10"/>
      <c r="L8" s="10"/>
      <c r="M8" s="10"/>
      <c r="N8" s="67"/>
    </row>
    <row r="9" spans="1:14" x14ac:dyDescent="0.25">
      <c r="A9" s="11"/>
      <c r="B9" s="12" t="s">
        <v>12</v>
      </c>
      <c r="C9" s="12">
        <v>0.25</v>
      </c>
      <c r="D9" s="14"/>
      <c r="E9" s="14"/>
      <c r="F9" s="14" t="s">
        <v>13</v>
      </c>
      <c r="G9" s="20">
        <v>0.65</v>
      </c>
      <c r="H9" s="12"/>
      <c r="I9" s="12"/>
      <c r="J9" s="12" t="s">
        <v>12</v>
      </c>
      <c r="K9" s="12">
        <v>0.25</v>
      </c>
      <c r="L9" s="12"/>
      <c r="M9" s="12"/>
      <c r="N9" s="68">
        <f>C9+E9+G9+I9+K9+M9</f>
        <v>1.1499999999999999</v>
      </c>
    </row>
    <row r="10" spans="1:14" x14ac:dyDescent="0.25">
      <c r="A10" s="5">
        <v>9</v>
      </c>
      <c r="B10" s="10" t="s">
        <v>40</v>
      </c>
      <c r="C10" s="10"/>
      <c r="D10" s="10"/>
      <c r="E10" s="31"/>
      <c r="F10" s="31" t="s">
        <v>40</v>
      </c>
      <c r="G10" s="31"/>
      <c r="H10" s="10"/>
      <c r="I10" s="10"/>
      <c r="J10" s="10" t="s">
        <v>40</v>
      </c>
      <c r="K10" s="10"/>
      <c r="L10" s="10"/>
      <c r="M10" s="10"/>
      <c r="N10" s="67"/>
    </row>
    <row r="11" spans="1:14" x14ac:dyDescent="0.25">
      <c r="A11" s="11"/>
      <c r="B11" s="14" t="s">
        <v>12</v>
      </c>
      <c r="C11" s="12">
        <v>0.33</v>
      </c>
      <c r="D11" s="14"/>
      <c r="E11" s="14"/>
      <c r="F11" s="14" t="s">
        <v>13</v>
      </c>
      <c r="G11" s="12">
        <v>1.41</v>
      </c>
      <c r="H11" s="12"/>
      <c r="I11" s="12"/>
      <c r="J11" s="14" t="s">
        <v>12</v>
      </c>
      <c r="K11" s="12">
        <v>0.33</v>
      </c>
      <c r="L11" s="14"/>
      <c r="M11" s="12"/>
      <c r="N11" s="68">
        <f>C11+E11+G11+I11+K11+M11</f>
        <v>2.0699999999999998</v>
      </c>
    </row>
    <row r="12" spans="1:14" ht="24.75" x14ac:dyDescent="0.25">
      <c r="A12" s="5"/>
      <c r="B12" s="1"/>
      <c r="C12" s="10"/>
      <c r="D12" s="6" t="s">
        <v>41</v>
      </c>
      <c r="E12" s="10"/>
      <c r="F12" s="31"/>
      <c r="G12" s="10"/>
      <c r="H12" s="10"/>
      <c r="I12" s="10"/>
      <c r="J12" s="2" t="s">
        <v>41</v>
      </c>
      <c r="K12" s="10"/>
      <c r="L12" s="10"/>
      <c r="M12" s="10"/>
      <c r="N12" s="67"/>
    </row>
    <row r="13" spans="1:14" x14ac:dyDescent="0.25">
      <c r="A13" s="11">
        <v>6</v>
      </c>
      <c r="B13" s="12"/>
      <c r="C13" s="12"/>
      <c r="D13" s="20" t="s">
        <v>13</v>
      </c>
      <c r="E13" s="20">
        <v>1.05</v>
      </c>
      <c r="F13" s="14"/>
      <c r="G13" s="12"/>
      <c r="H13" s="14"/>
      <c r="I13" s="12"/>
      <c r="J13" s="12" t="s">
        <v>12</v>
      </c>
      <c r="K13" s="12">
        <v>0.33</v>
      </c>
      <c r="L13" s="12"/>
      <c r="M13" s="12"/>
      <c r="N13" s="68">
        <f t="shared" ref="N13:N15" si="0">C13+E13+G13+I13+K13+M13</f>
        <v>1.3800000000000001</v>
      </c>
    </row>
    <row r="14" spans="1:14" ht="24.75" x14ac:dyDescent="0.25">
      <c r="A14" s="5"/>
      <c r="B14" s="10"/>
      <c r="C14" s="10"/>
      <c r="D14" s="6" t="s">
        <v>42</v>
      </c>
      <c r="E14" s="10"/>
      <c r="F14" s="31"/>
      <c r="G14" s="10"/>
      <c r="H14" s="10"/>
      <c r="I14" s="10"/>
      <c r="J14" s="2" t="s">
        <v>42</v>
      </c>
      <c r="K14" s="10"/>
      <c r="L14" s="10"/>
      <c r="M14" s="10"/>
      <c r="N14" s="67"/>
    </row>
    <row r="15" spans="1:14" x14ac:dyDescent="0.25">
      <c r="A15" s="15">
        <v>6</v>
      </c>
      <c r="B15" s="12"/>
      <c r="C15" s="12"/>
      <c r="D15" s="20" t="s">
        <v>13</v>
      </c>
      <c r="E15" s="20">
        <v>1.05</v>
      </c>
      <c r="F15" s="14"/>
      <c r="G15" s="12"/>
      <c r="H15" s="14"/>
      <c r="I15" s="12"/>
      <c r="J15" s="12" t="s">
        <v>12</v>
      </c>
      <c r="K15" s="12">
        <v>0.33</v>
      </c>
      <c r="L15" s="12"/>
      <c r="M15" s="12"/>
      <c r="N15" s="68">
        <f t="shared" si="0"/>
        <v>1.3800000000000001</v>
      </c>
    </row>
    <row r="16" spans="1:14" ht="24" x14ac:dyDescent="0.25">
      <c r="A16" s="5">
        <v>1</v>
      </c>
      <c r="B16" s="10"/>
      <c r="C16" s="10"/>
      <c r="D16" s="6"/>
      <c r="E16" s="10"/>
      <c r="F16" s="31"/>
      <c r="G16" s="10"/>
      <c r="H16" s="59" t="s">
        <v>43</v>
      </c>
      <c r="I16" s="10">
        <v>0.23</v>
      </c>
      <c r="J16" s="2"/>
      <c r="K16" s="10"/>
      <c r="L16" s="10"/>
      <c r="M16" s="10"/>
      <c r="N16" s="69">
        <f>C16+E16+G16+I16+K16+M16</f>
        <v>0.23</v>
      </c>
    </row>
    <row r="17" spans="1:14" x14ac:dyDescent="0.25">
      <c r="A17" s="70">
        <f>SUM(A4:A16)</f>
        <v>39</v>
      </c>
      <c r="B17" s="71" t="s">
        <v>10</v>
      </c>
      <c r="C17" s="71">
        <f>SUM(C5:C16)</f>
        <v>2.34</v>
      </c>
      <c r="D17" s="72"/>
      <c r="E17" s="72">
        <f>SUM(E4:E16)</f>
        <v>2.1</v>
      </c>
      <c r="F17" s="73"/>
      <c r="G17" s="71">
        <f>SUM(G4:G16)</f>
        <v>2.5599999999999996</v>
      </c>
      <c r="H17" s="71"/>
      <c r="I17" s="71">
        <f>SUM(I4:I16)</f>
        <v>0.23</v>
      </c>
      <c r="J17" s="71"/>
      <c r="K17" s="72">
        <f>SUM(K4:K16)</f>
        <v>1.7400000000000002</v>
      </c>
      <c r="L17" s="72"/>
      <c r="M17" s="72">
        <f>SUM(M4:M16)</f>
        <v>0</v>
      </c>
      <c r="N17" s="74">
        <f>SUM(N4:N16)</f>
        <v>8.9700000000000006</v>
      </c>
    </row>
    <row r="18" spans="1:14" x14ac:dyDescent="0.25">
      <c r="A18" s="1"/>
      <c r="B18" s="1"/>
      <c r="C18" s="1"/>
      <c r="D18" s="1"/>
      <c r="E18" s="1"/>
      <c r="F18" s="2"/>
      <c r="G18" s="1"/>
      <c r="H18" s="1"/>
      <c r="I18" s="1"/>
      <c r="J18" s="23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2"/>
      <c r="G19" s="1"/>
      <c r="H19" s="1" t="s">
        <v>15</v>
      </c>
      <c r="I19" s="1"/>
      <c r="J19" s="23"/>
      <c r="K19" s="24">
        <f>N17*4.33</f>
        <v>38.840100000000007</v>
      </c>
      <c r="L19" s="24"/>
      <c r="M19" s="24"/>
      <c r="N19" s="1"/>
    </row>
    <row r="20" spans="1:14" x14ac:dyDescent="0.25">
      <c r="A20" s="1"/>
      <c r="B20" s="1"/>
      <c r="C20" s="1"/>
      <c r="D20" s="1"/>
      <c r="E20" s="1"/>
      <c r="F20" s="2"/>
      <c r="G20" s="1"/>
      <c r="H20" s="1"/>
      <c r="I20" s="25">
        <f>N17</f>
        <v>8.9700000000000006</v>
      </c>
      <c r="J20" s="1"/>
      <c r="K20" s="1"/>
      <c r="L20" s="1"/>
      <c r="M20" s="1"/>
      <c r="N20" s="1"/>
    </row>
    <row r="21" spans="1:14" x14ac:dyDescent="0.25">
      <c r="A21" s="1"/>
      <c r="B21" s="1" t="s">
        <v>44</v>
      </c>
      <c r="C21" s="1"/>
      <c r="D21" s="1"/>
      <c r="E21" s="1"/>
      <c r="F21" s="2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 t="s">
        <v>45</v>
      </c>
      <c r="C22" s="1"/>
      <c r="D22" s="1"/>
      <c r="E22" s="1"/>
      <c r="F22" s="2"/>
      <c r="G22" s="1"/>
      <c r="H22" s="1" t="s">
        <v>46</v>
      </c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2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 t="s">
        <v>17</v>
      </c>
      <c r="C24" s="1"/>
      <c r="D24" s="1"/>
      <c r="E24" s="1"/>
      <c r="F24" s="2"/>
      <c r="G24" s="1"/>
      <c r="H24" s="1"/>
      <c r="I24" s="1"/>
      <c r="J24" s="1"/>
      <c r="K24" s="1"/>
      <c r="L24" s="1"/>
      <c r="M24" s="1"/>
      <c r="N24" s="1"/>
    </row>
  </sheetData>
  <pageMargins left="0.7" right="0.7" top="0.75" bottom="0.75" header="0.3" footer="0.3"/>
  <pageSetup paperSize="9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8"/>
    </sheetView>
  </sheetViews>
  <sheetFormatPr baseColWidth="10" defaultRowHeight="15" x14ac:dyDescent="0.25"/>
  <sheetData>
    <row r="1" spans="1:14" x14ac:dyDescent="0.25">
      <c r="A1" s="1"/>
      <c r="B1" s="47" t="s">
        <v>33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7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4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49" t="s">
        <v>34</v>
      </c>
      <c r="C4" s="9"/>
      <c r="D4" s="6" t="s">
        <v>34</v>
      </c>
      <c r="E4" s="8"/>
      <c r="F4" s="6" t="s">
        <v>34</v>
      </c>
      <c r="G4" s="9"/>
      <c r="H4" s="6" t="s">
        <v>34</v>
      </c>
      <c r="I4" s="9"/>
      <c r="J4" s="6" t="s">
        <v>34</v>
      </c>
      <c r="K4" s="10"/>
      <c r="L4" s="10"/>
      <c r="M4" s="10"/>
      <c r="N4" s="10"/>
    </row>
    <row r="5" spans="1:14" x14ac:dyDescent="0.25">
      <c r="A5" s="11">
        <v>10</v>
      </c>
      <c r="B5" s="54" t="s">
        <v>12</v>
      </c>
      <c r="C5" s="12">
        <v>0.33</v>
      </c>
      <c r="D5" s="12" t="s">
        <v>12</v>
      </c>
      <c r="E5" s="12">
        <v>0.33</v>
      </c>
      <c r="F5" s="14" t="s">
        <v>12</v>
      </c>
      <c r="G5" s="12">
        <v>0.33</v>
      </c>
      <c r="H5" s="12" t="s">
        <v>12</v>
      </c>
      <c r="I5" s="12">
        <v>0.33</v>
      </c>
      <c r="J5" s="14" t="s">
        <v>13</v>
      </c>
      <c r="K5" s="12">
        <v>0.99</v>
      </c>
      <c r="L5" s="14"/>
      <c r="M5" s="12"/>
      <c r="N5" s="12">
        <f>C5+E5+G5+I5+K5+M5</f>
        <v>2.31</v>
      </c>
    </row>
    <row r="6" spans="1:14" x14ac:dyDescent="0.25">
      <c r="A6" s="38"/>
      <c r="B6" s="55" t="s">
        <v>35</v>
      </c>
      <c r="C6" s="10"/>
      <c r="D6" s="56" t="s">
        <v>35</v>
      </c>
      <c r="E6" s="31"/>
      <c r="F6" s="56" t="s">
        <v>35</v>
      </c>
      <c r="G6" s="31"/>
      <c r="H6" s="56" t="s">
        <v>35</v>
      </c>
      <c r="I6" s="31"/>
      <c r="J6" s="56" t="s">
        <v>35</v>
      </c>
      <c r="K6" s="31"/>
      <c r="L6" s="31"/>
      <c r="M6" s="10"/>
      <c r="N6" s="10"/>
    </row>
    <row r="7" spans="1:14" x14ac:dyDescent="0.25">
      <c r="A7" s="41">
        <v>13.75</v>
      </c>
      <c r="B7" s="57" t="s">
        <v>12</v>
      </c>
      <c r="C7" s="12">
        <v>0.33</v>
      </c>
      <c r="D7" s="18" t="s">
        <v>12</v>
      </c>
      <c r="E7" s="14">
        <v>0.33</v>
      </c>
      <c r="F7" s="18" t="s">
        <v>12</v>
      </c>
      <c r="G7" s="14">
        <v>0.33</v>
      </c>
      <c r="H7" s="18" t="s">
        <v>13</v>
      </c>
      <c r="I7" s="14">
        <v>1.86</v>
      </c>
      <c r="J7" s="18" t="s">
        <v>12</v>
      </c>
      <c r="K7" s="14">
        <v>0.33</v>
      </c>
      <c r="L7" s="14"/>
      <c r="M7" s="12"/>
      <c r="N7" s="12">
        <f>K7+I7+G7+E7+C7</f>
        <v>3.18</v>
      </c>
    </row>
    <row r="8" spans="1:14" x14ac:dyDescent="0.25">
      <c r="A8" s="19"/>
      <c r="B8" s="58"/>
      <c r="C8" s="10"/>
      <c r="D8" s="10"/>
      <c r="E8" s="10"/>
      <c r="F8" s="31"/>
      <c r="G8" s="10"/>
      <c r="H8" s="10"/>
      <c r="I8" s="10"/>
      <c r="J8" s="10"/>
      <c r="K8" s="10"/>
      <c r="L8" s="9"/>
      <c r="M8" s="9"/>
      <c r="N8" s="10">
        <f>C8+E8+G8+I8+K8+M8</f>
        <v>0</v>
      </c>
    </row>
    <row r="9" spans="1:14" x14ac:dyDescent="0.25">
      <c r="A9" s="19">
        <f>SUM(A4:A8)</f>
        <v>23.75</v>
      </c>
      <c r="B9" s="53" t="s">
        <v>10</v>
      </c>
      <c r="C9" s="11">
        <f>SUM(C4:C8)</f>
        <v>0.66</v>
      </c>
      <c r="D9" s="20"/>
      <c r="E9" s="20">
        <f>SUM(E4:E8)</f>
        <v>0.66</v>
      </c>
      <c r="F9" s="21"/>
      <c r="G9" s="11">
        <f>SUM(G4:G8)</f>
        <v>0.66</v>
      </c>
      <c r="H9" s="11"/>
      <c r="I9" s="11">
        <f>SUM(I4:I8)</f>
        <v>2.19</v>
      </c>
      <c r="J9" s="11"/>
      <c r="K9" s="20">
        <f>SUM(K4:K8)</f>
        <v>1.32</v>
      </c>
      <c r="L9" s="20"/>
      <c r="M9" s="20">
        <f>SUM(M4:M8)</f>
        <v>0</v>
      </c>
      <c r="N9" s="22">
        <f>SUM(N4:N8)</f>
        <v>5.49</v>
      </c>
    </row>
    <row r="10" spans="1:14" x14ac:dyDescent="0.25">
      <c r="A10" s="1"/>
      <c r="B10" s="47"/>
      <c r="C10" s="1"/>
      <c r="D10" s="1"/>
      <c r="E10" s="1"/>
      <c r="F10" s="2"/>
      <c r="G10" s="1"/>
      <c r="H10" s="1"/>
      <c r="I10" s="1"/>
      <c r="J10" s="23"/>
      <c r="K10" s="1"/>
      <c r="L10" s="1"/>
      <c r="M10" s="1"/>
      <c r="N10" s="1"/>
    </row>
    <row r="11" spans="1:14" x14ac:dyDescent="0.25">
      <c r="A11" s="1"/>
      <c r="B11" s="47"/>
      <c r="C11" s="1"/>
      <c r="D11" s="1"/>
      <c r="E11" s="1"/>
      <c r="F11" s="2"/>
      <c r="G11" s="1"/>
      <c r="H11" s="1" t="s">
        <v>15</v>
      </c>
      <c r="I11" s="1"/>
      <c r="J11" s="23"/>
      <c r="K11" s="24">
        <f>N9*4.33</f>
        <v>23.771700000000003</v>
      </c>
      <c r="L11" s="24"/>
      <c r="M11" s="24"/>
      <c r="N11" s="1"/>
    </row>
    <row r="12" spans="1:14" x14ac:dyDescent="0.25">
      <c r="A12" s="1"/>
      <c r="B12" s="47"/>
      <c r="C12" s="1"/>
      <c r="D12" s="1"/>
      <c r="E12" s="1"/>
      <c r="F12" s="2"/>
      <c r="G12" s="1"/>
      <c r="H12" s="1"/>
      <c r="I12" s="25">
        <f>N9</f>
        <v>5.49</v>
      </c>
      <c r="J12" s="1"/>
      <c r="K12" s="1"/>
      <c r="L12" s="1"/>
      <c r="M12" s="1"/>
      <c r="N12" s="1"/>
    </row>
    <row r="13" spans="1:14" x14ac:dyDescent="0.25">
      <c r="A13" s="1"/>
      <c r="B13" s="47" t="s">
        <v>16</v>
      </c>
      <c r="C13" s="1"/>
      <c r="D13" s="1"/>
      <c r="E13" s="26">
        <v>42857</v>
      </c>
      <c r="F13" s="30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47" t="s">
        <v>18</v>
      </c>
      <c r="C14" s="1"/>
      <c r="D14" s="1" t="s">
        <v>33</v>
      </c>
      <c r="E14" s="1"/>
      <c r="F14" s="2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47"/>
      <c r="C15" s="1"/>
      <c r="D15" s="1"/>
      <c r="E15" s="1"/>
      <c r="F15" s="2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47" t="s">
        <v>17</v>
      </c>
      <c r="C16" s="1"/>
      <c r="D16" s="1"/>
      <c r="E16" s="1"/>
      <c r="F16" s="2"/>
      <c r="G16" s="1"/>
      <c r="H16" s="1"/>
      <c r="I16" s="1"/>
      <c r="J16" s="1"/>
      <c r="K16" s="1"/>
      <c r="L16" s="1"/>
      <c r="M16" s="1"/>
      <c r="N16" s="1"/>
    </row>
  </sheetData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O17"/>
    </sheetView>
  </sheetViews>
  <sheetFormatPr baseColWidth="10" defaultRowHeight="15" x14ac:dyDescent="0.25"/>
  <cols>
    <col min="1" max="1" width="7.42578125" customWidth="1"/>
    <col min="3" max="3" width="9.5703125" customWidth="1"/>
    <col min="5" max="5" width="7.7109375" customWidth="1"/>
    <col min="7" max="7" width="8" customWidth="1"/>
    <col min="9" max="9" width="6" customWidth="1"/>
    <col min="11" max="11" width="7.7109375" customWidth="1"/>
    <col min="12" max="12" width="6.85546875" customWidth="1"/>
    <col min="13" max="13" width="6.7109375" customWidth="1"/>
    <col min="14" max="14" width="5.7109375" customWidth="1"/>
  </cols>
  <sheetData>
    <row r="1" spans="1:14" x14ac:dyDescent="0.25">
      <c r="A1" s="1"/>
      <c r="B1" s="47" t="s">
        <v>20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7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4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60" x14ac:dyDescent="0.25">
      <c r="A4" s="5"/>
      <c r="B4" s="60"/>
      <c r="C4" s="32"/>
      <c r="D4" s="61"/>
      <c r="E4" s="32"/>
      <c r="F4" s="61"/>
      <c r="G4" s="32"/>
      <c r="H4" s="61"/>
      <c r="I4" s="32"/>
      <c r="J4" s="62" t="s">
        <v>24</v>
      </c>
      <c r="K4" s="10"/>
      <c r="L4" s="61"/>
      <c r="M4" s="10"/>
      <c r="N4" s="10"/>
    </row>
    <row r="5" spans="1:14" x14ac:dyDescent="0.25">
      <c r="A5" s="11">
        <v>2</v>
      </c>
      <c r="B5" s="50"/>
      <c r="C5" s="13"/>
      <c r="D5" s="12"/>
      <c r="E5" s="36"/>
      <c r="F5" s="14"/>
      <c r="G5" s="13"/>
      <c r="H5" s="14"/>
      <c r="I5" s="13"/>
      <c r="J5" s="14"/>
      <c r="K5" s="12">
        <v>0.46</v>
      </c>
      <c r="L5" s="14"/>
      <c r="M5" s="12"/>
      <c r="N5" s="12">
        <f>C5+E5+G5+I5+K5+M5</f>
        <v>0.46</v>
      </c>
    </row>
    <row r="6" spans="1:14" ht="24.75" x14ac:dyDescent="0.25">
      <c r="A6" s="5"/>
      <c r="B6" s="51" t="s">
        <v>25</v>
      </c>
      <c r="C6" s="32"/>
      <c r="D6" s="31" t="s">
        <v>25</v>
      </c>
      <c r="E6" s="32"/>
      <c r="F6" s="31" t="s">
        <v>25</v>
      </c>
      <c r="G6" s="32"/>
      <c r="H6" s="31" t="s">
        <v>25</v>
      </c>
      <c r="I6" s="32"/>
      <c r="J6" s="31" t="s">
        <v>25</v>
      </c>
      <c r="K6" s="10"/>
      <c r="L6" s="31"/>
      <c r="M6" s="31"/>
      <c r="N6" s="10"/>
    </row>
    <row r="7" spans="1:14" x14ac:dyDescent="0.25">
      <c r="A7" s="11">
        <v>10</v>
      </c>
      <c r="B7" s="50" t="s">
        <v>12</v>
      </c>
      <c r="C7" s="13">
        <v>0.33</v>
      </c>
      <c r="D7" s="14" t="s">
        <v>12</v>
      </c>
      <c r="E7" s="37">
        <v>0.33</v>
      </c>
      <c r="F7" s="14" t="s">
        <v>12</v>
      </c>
      <c r="G7" s="13">
        <v>0.33</v>
      </c>
      <c r="H7" s="14" t="s">
        <v>12</v>
      </c>
      <c r="I7" s="13">
        <v>0.33</v>
      </c>
      <c r="J7" s="12" t="s">
        <v>13</v>
      </c>
      <c r="K7" s="12">
        <v>0.99</v>
      </c>
      <c r="L7" s="12"/>
      <c r="M7" s="12"/>
      <c r="N7" s="12">
        <f>K7+I7+G7+E7+C7</f>
        <v>2.31</v>
      </c>
    </row>
    <row r="8" spans="1:14" ht="24.75" x14ac:dyDescent="0.25">
      <c r="A8" s="38"/>
      <c r="B8" s="51" t="s">
        <v>28</v>
      </c>
      <c r="C8" s="32"/>
      <c r="D8" s="31" t="s">
        <v>28</v>
      </c>
      <c r="E8" s="39"/>
      <c r="F8" s="31" t="s">
        <v>28</v>
      </c>
      <c r="G8" s="32"/>
      <c r="H8" s="31" t="s">
        <v>28</v>
      </c>
      <c r="I8" s="32"/>
      <c r="J8" s="59" t="s">
        <v>29</v>
      </c>
      <c r="K8" s="40"/>
      <c r="L8" s="10"/>
      <c r="M8" s="10"/>
      <c r="N8" s="10"/>
    </row>
    <row r="9" spans="1:14" ht="48.75" x14ac:dyDescent="0.25">
      <c r="A9" s="41">
        <v>17.32</v>
      </c>
      <c r="B9" s="50" t="s">
        <v>13</v>
      </c>
      <c r="C9" s="13">
        <v>2</v>
      </c>
      <c r="D9" s="14" t="s">
        <v>30</v>
      </c>
      <c r="E9" s="42">
        <v>0.5</v>
      </c>
      <c r="F9" s="14" t="s">
        <v>30</v>
      </c>
      <c r="G9" s="13">
        <v>0.5</v>
      </c>
      <c r="H9" s="14" t="s">
        <v>30</v>
      </c>
      <c r="I9" s="13">
        <v>0.5</v>
      </c>
      <c r="J9" s="14" t="s">
        <v>30</v>
      </c>
      <c r="K9" s="43">
        <v>0.5</v>
      </c>
      <c r="L9" s="12"/>
      <c r="M9" s="12"/>
      <c r="N9" s="12">
        <f>K9+I9+G9+E9+C9</f>
        <v>4</v>
      </c>
    </row>
    <row r="10" spans="1:14" x14ac:dyDescent="0.25">
      <c r="A10" s="63"/>
      <c r="B10" s="52"/>
      <c r="C10" s="7"/>
      <c r="D10" s="9"/>
      <c r="E10" s="64"/>
      <c r="F10" s="8"/>
      <c r="G10" s="7"/>
      <c r="H10" s="9"/>
      <c r="I10" s="7"/>
      <c r="J10" s="9"/>
      <c r="K10" s="65"/>
      <c r="L10" s="9"/>
      <c r="M10" s="9"/>
      <c r="N10" s="45"/>
    </row>
    <row r="11" spans="1:14" x14ac:dyDescent="0.25">
      <c r="A11" s="66">
        <f>SUM(A4:A10)</f>
        <v>29.32</v>
      </c>
      <c r="B11" s="53" t="s">
        <v>10</v>
      </c>
      <c r="C11" s="13">
        <f>SUM(C4:C10)</f>
        <v>2.33</v>
      </c>
      <c r="D11" s="20"/>
      <c r="E11" s="37">
        <f>SUM(E4:E10)</f>
        <v>0.83000000000000007</v>
      </c>
      <c r="F11" s="21"/>
      <c r="G11" s="13">
        <f>SUM(G4:G10)</f>
        <v>0.83000000000000007</v>
      </c>
      <c r="H11" s="11"/>
      <c r="I11" s="13">
        <f>SUM(I4:I10)</f>
        <v>0.83000000000000007</v>
      </c>
      <c r="J11" s="11"/>
      <c r="K11" s="12">
        <f>SUM(K4:K10)</f>
        <v>1.95</v>
      </c>
      <c r="L11" s="20"/>
      <c r="M11" s="20"/>
      <c r="N11" s="12">
        <f>SUM(N5:N10)</f>
        <v>6.77</v>
      </c>
    </row>
    <row r="12" spans="1:14" x14ac:dyDescent="0.25">
      <c r="A12" s="1"/>
      <c r="B12" s="47"/>
      <c r="C12" s="1"/>
      <c r="D12" s="1"/>
      <c r="E12" s="1"/>
      <c r="F12" s="2"/>
      <c r="G12" s="1"/>
      <c r="H12" s="1"/>
      <c r="I12" s="46"/>
      <c r="J12" s="23"/>
      <c r="K12" s="1"/>
      <c r="L12" s="1"/>
      <c r="M12" s="1"/>
      <c r="N12" s="1"/>
    </row>
    <row r="13" spans="1:14" x14ac:dyDescent="0.25">
      <c r="A13" s="1"/>
      <c r="B13" s="47"/>
      <c r="C13" s="1"/>
      <c r="D13" s="1"/>
      <c r="E13" s="1"/>
      <c r="F13" s="2"/>
      <c r="G13" s="1"/>
      <c r="H13" s="1" t="s">
        <v>15</v>
      </c>
      <c r="I13" s="1"/>
      <c r="J13" s="23"/>
      <c r="K13" s="24"/>
      <c r="L13" s="24">
        <f>N11*4.33</f>
        <v>29.3141</v>
      </c>
      <c r="M13" s="24"/>
      <c r="N13" s="1"/>
    </row>
    <row r="14" spans="1:14" x14ac:dyDescent="0.25">
      <c r="A14" s="1"/>
      <c r="B14" s="47"/>
      <c r="C14" s="1"/>
      <c r="D14" s="1"/>
      <c r="E14" s="1"/>
      <c r="F14" s="2"/>
      <c r="G14" s="1"/>
      <c r="H14" s="1"/>
      <c r="I14" s="25"/>
      <c r="J14" s="1"/>
      <c r="K14" s="1"/>
      <c r="L14" s="1"/>
      <c r="M14" s="1"/>
      <c r="N14" s="1"/>
    </row>
    <row r="15" spans="1:14" x14ac:dyDescent="0.25">
      <c r="A15" s="1"/>
      <c r="B15" s="47" t="s">
        <v>16</v>
      </c>
      <c r="C15" s="1"/>
      <c r="D15" s="1"/>
      <c r="E15" s="26"/>
      <c r="F15" s="27">
        <v>42817</v>
      </c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47" t="s">
        <v>18</v>
      </c>
      <c r="C16" s="1"/>
      <c r="D16" s="1" t="str">
        <f>B1</f>
        <v xml:space="preserve">MARÍA DEL MAR ANDUJAR GONZALEZ </v>
      </c>
      <c r="E16" s="1"/>
      <c r="F16" s="2"/>
      <c r="G16" s="1"/>
      <c r="H16" s="1"/>
      <c r="I16" s="1"/>
      <c r="J16" s="1"/>
      <c r="K16" s="1"/>
      <c r="L16" s="1"/>
      <c r="M16" s="1"/>
      <c r="N16" s="1"/>
    </row>
    <row r="17" spans="2:6" x14ac:dyDescent="0.25">
      <c r="B17" s="47" t="s">
        <v>22</v>
      </c>
      <c r="F17" s="30"/>
    </row>
  </sheetData>
  <pageMargins left="0.7" right="0.7" top="0.75" bottom="0.75" header="0.3" footer="0.3"/>
  <pageSetup paperSize="9" orientation="landscape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opLeftCell="A13" workbookViewId="0">
      <selection sqref="A1:N20"/>
    </sheetView>
  </sheetViews>
  <sheetFormatPr baseColWidth="10" defaultRowHeight="15" x14ac:dyDescent="0.25"/>
  <sheetData>
    <row r="1" spans="1:18" x14ac:dyDescent="0.25">
      <c r="A1" s="1"/>
      <c r="B1" s="47" t="s">
        <v>20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8" x14ac:dyDescent="0.25">
      <c r="A2" s="1"/>
      <c r="B2" s="47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8" x14ac:dyDescent="0.25">
      <c r="A3" s="3" t="s">
        <v>1</v>
      </c>
      <c r="B3" s="48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26</v>
      </c>
      <c r="R3" t="s">
        <v>27</v>
      </c>
    </row>
    <row r="4" spans="1:18" ht="60" x14ac:dyDescent="0.25">
      <c r="A4" s="5"/>
      <c r="B4" s="49"/>
      <c r="C4" s="32"/>
      <c r="D4" s="6"/>
      <c r="E4" s="32"/>
      <c r="F4" s="6"/>
      <c r="G4" s="32"/>
      <c r="H4" s="6"/>
      <c r="I4" s="32"/>
      <c r="J4" s="33" t="s">
        <v>24</v>
      </c>
      <c r="K4" s="10"/>
      <c r="L4" s="6"/>
      <c r="M4" s="10"/>
      <c r="N4" s="10"/>
    </row>
    <row r="5" spans="1:18" x14ac:dyDescent="0.25">
      <c r="A5" s="11">
        <v>2</v>
      </c>
      <c r="B5" s="50"/>
      <c r="C5" s="13"/>
      <c r="D5" s="12"/>
      <c r="E5" s="36"/>
      <c r="F5" s="14"/>
      <c r="G5" s="13"/>
      <c r="H5" s="14"/>
      <c r="I5" s="13"/>
      <c r="J5" s="14"/>
      <c r="K5" s="12">
        <v>0.46</v>
      </c>
      <c r="L5" s="14"/>
      <c r="M5" s="12"/>
      <c r="N5" s="12">
        <f>C5+E5+G5+I5+K5+M5</f>
        <v>0.46</v>
      </c>
      <c r="R5">
        <f>N5*4.33</f>
        <v>1.9918</v>
      </c>
    </row>
    <row r="6" spans="1:18" ht="24.75" x14ac:dyDescent="0.25">
      <c r="A6" s="5"/>
      <c r="B6" s="51" t="s">
        <v>25</v>
      </c>
      <c r="C6" s="32"/>
      <c r="D6" s="31" t="s">
        <v>25</v>
      </c>
      <c r="E6" s="32"/>
      <c r="F6" s="31" t="s">
        <v>25</v>
      </c>
      <c r="G6" s="32"/>
      <c r="H6" s="31" t="s">
        <v>25</v>
      </c>
      <c r="I6" s="32"/>
      <c r="J6" s="31" t="s">
        <v>25</v>
      </c>
      <c r="K6" s="10"/>
      <c r="L6" s="31"/>
      <c r="M6" s="31"/>
      <c r="N6" s="10"/>
      <c r="R6">
        <f t="shared" ref="R6:R9" si="0">N6*4.33</f>
        <v>0</v>
      </c>
    </row>
    <row r="7" spans="1:18" x14ac:dyDescent="0.25">
      <c r="A7" s="11">
        <v>10</v>
      </c>
      <c r="B7" s="50" t="s">
        <v>12</v>
      </c>
      <c r="C7" s="13">
        <v>0.33</v>
      </c>
      <c r="D7" s="14" t="s">
        <v>12</v>
      </c>
      <c r="E7" s="37">
        <v>0.33</v>
      </c>
      <c r="F7" s="14" t="s">
        <v>12</v>
      </c>
      <c r="G7" s="13">
        <v>0.33</v>
      </c>
      <c r="H7" s="14" t="s">
        <v>12</v>
      </c>
      <c r="I7" s="13">
        <v>0.33</v>
      </c>
      <c r="J7" s="12" t="s">
        <v>13</v>
      </c>
      <c r="K7" s="12">
        <v>0.99</v>
      </c>
      <c r="L7" s="12"/>
      <c r="M7" s="12"/>
      <c r="N7" s="12">
        <f>K7+I7+G7+E7+C7</f>
        <v>2.31</v>
      </c>
      <c r="R7">
        <f t="shared" si="0"/>
        <v>10.0023</v>
      </c>
    </row>
    <row r="8" spans="1:18" ht="24.75" x14ac:dyDescent="0.25">
      <c r="A8" s="38"/>
      <c r="B8" s="51" t="s">
        <v>28</v>
      </c>
      <c r="C8" s="32"/>
      <c r="D8" s="31" t="s">
        <v>28</v>
      </c>
      <c r="E8" s="39"/>
      <c r="F8" s="31" t="s">
        <v>28</v>
      </c>
      <c r="G8" s="32"/>
      <c r="H8" s="31" t="s">
        <v>28</v>
      </c>
      <c r="I8" s="32"/>
      <c r="J8" s="10" t="s">
        <v>29</v>
      </c>
      <c r="K8" s="40"/>
      <c r="L8" s="10"/>
      <c r="M8" s="10"/>
      <c r="N8" s="10"/>
      <c r="R8">
        <f t="shared" si="0"/>
        <v>0</v>
      </c>
    </row>
    <row r="9" spans="1:18" ht="48.75" x14ac:dyDescent="0.25">
      <c r="A9" s="41">
        <v>17.32</v>
      </c>
      <c r="B9" s="50" t="s">
        <v>13</v>
      </c>
      <c r="C9" s="13">
        <v>2</v>
      </c>
      <c r="D9" s="14" t="s">
        <v>30</v>
      </c>
      <c r="E9" s="42">
        <v>0.5</v>
      </c>
      <c r="F9" s="14" t="s">
        <v>30</v>
      </c>
      <c r="G9" s="13">
        <v>0.5</v>
      </c>
      <c r="H9" s="14" t="s">
        <v>30</v>
      </c>
      <c r="I9" s="13">
        <v>0.5</v>
      </c>
      <c r="J9" s="14" t="s">
        <v>30</v>
      </c>
      <c r="K9" s="43">
        <v>0.5</v>
      </c>
      <c r="L9" s="12"/>
      <c r="M9" s="12"/>
      <c r="N9" s="12">
        <f>K9+I9+G9+E9+C9</f>
        <v>4</v>
      </c>
      <c r="R9">
        <f t="shared" si="0"/>
        <v>17.32</v>
      </c>
    </row>
    <row r="10" spans="1:18" ht="48.75" x14ac:dyDescent="0.25">
      <c r="A10" s="38"/>
      <c r="B10" s="51"/>
      <c r="C10" s="32"/>
      <c r="D10" s="31"/>
      <c r="E10" s="39"/>
      <c r="F10" s="31"/>
      <c r="G10" s="32"/>
      <c r="H10" s="31"/>
      <c r="I10" s="32"/>
      <c r="J10" s="31" t="s">
        <v>31</v>
      </c>
      <c r="K10" s="40"/>
      <c r="L10" s="10"/>
      <c r="M10" s="10"/>
      <c r="N10" s="10"/>
    </row>
    <row r="11" spans="1:18" ht="36" x14ac:dyDescent="0.25">
      <c r="A11" s="41">
        <v>2.17</v>
      </c>
      <c r="B11" s="50"/>
      <c r="C11" s="13"/>
      <c r="D11" s="14"/>
      <c r="E11" s="42"/>
      <c r="F11" s="14"/>
      <c r="G11" s="13"/>
      <c r="H11" s="14"/>
      <c r="I11" s="13"/>
      <c r="J11" s="14" t="s">
        <v>32</v>
      </c>
      <c r="K11" s="43">
        <v>0.5</v>
      </c>
      <c r="L11" s="12"/>
      <c r="M11" s="12"/>
      <c r="N11" s="12">
        <f>K11</f>
        <v>0.5</v>
      </c>
      <c r="Q11">
        <f xml:space="preserve"> K11*4.33</f>
        <v>2.165</v>
      </c>
    </row>
    <row r="12" spans="1:18" x14ac:dyDescent="0.25">
      <c r="A12" s="19"/>
      <c r="B12" s="52"/>
      <c r="C12" s="7"/>
      <c r="D12" s="9"/>
      <c r="E12" s="44"/>
      <c r="F12" s="8"/>
      <c r="G12" s="7"/>
      <c r="H12" s="9"/>
      <c r="I12" s="7"/>
      <c r="J12" s="9"/>
      <c r="L12" s="9"/>
      <c r="M12" s="9"/>
      <c r="N12" s="45"/>
    </row>
    <row r="13" spans="1:18" x14ac:dyDescent="0.25">
      <c r="A13" s="19">
        <f>SUM(A4:A12)</f>
        <v>31.490000000000002</v>
      </c>
      <c r="B13" s="53" t="s">
        <v>10</v>
      </c>
      <c r="C13" s="13">
        <f>SUM(C4:C12)</f>
        <v>2.33</v>
      </c>
      <c r="D13" s="20"/>
      <c r="E13" s="37">
        <f>SUM(E4:E12)</f>
        <v>0.83000000000000007</v>
      </c>
      <c r="F13" s="21"/>
      <c r="G13" s="13">
        <f>SUM(G4:G12)</f>
        <v>0.83000000000000007</v>
      </c>
      <c r="H13" s="11"/>
      <c r="I13" s="13">
        <f>SUM(I4:I12)</f>
        <v>0.83000000000000007</v>
      </c>
      <c r="J13" s="11"/>
      <c r="K13" s="12">
        <f>SUM(K4:K12)</f>
        <v>2.4500000000000002</v>
      </c>
      <c r="L13" s="20"/>
      <c r="M13" s="20">
        <f>SUM(M4:M12)</f>
        <v>0</v>
      </c>
      <c r="N13" s="12">
        <f>SUM(N5:N12)</f>
        <v>7.27</v>
      </c>
      <c r="Q13">
        <v>31.48</v>
      </c>
    </row>
    <row r="14" spans="1:18" x14ac:dyDescent="0.25">
      <c r="A14" s="1"/>
      <c r="B14" s="47"/>
      <c r="C14" s="1">
        <f>SUM(C13)</f>
        <v>2.33</v>
      </c>
      <c r="D14" s="1"/>
      <c r="E14" s="1"/>
      <c r="F14" s="2"/>
      <c r="G14" s="1"/>
      <c r="H14" s="1"/>
      <c r="I14" s="46"/>
      <c r="J14" s="23"/>
      <c r="K14" s="1"/>
      <c r="L14" s="1"/>
      <c r="M14" s="1"/>
      <c r="N14" s="1"/>
    </row>
    <row r="15" spans="1:18" x14ac:dyDescent="0.25">
      <c r="A15" s="1"/>
      <c r="B15" s="47"/>
      <c r="C15" s="1"/>
      <c r="D15" s="1"/>
      <c r="E15" s="1"/>
      <c r="F15" s="2"/>
      <c r="G15" s="1"/>
      <c r="H15" s="1" t="s">
        <v>15</v>
      </c>
      <c r="I15" s="1"/>
      <c r="J15" s="23"/>
      <c r="K15" s="24"/>
      <c r="L15" s="24">
        <f>N13*4.33</f>
        <v>31.479099999999999</v>
      </c>
      <c r="M15" s="24"/>
      <c r="N15" s="1"/>
    </row>
    <row r="16" spans="1:18" x14ac:dyDescent="0.25">
      <c r="A16" s="1"/>
      <c r="B16" s="47"/>
      <c r="C16" s="1"/>
      <c r="D16" s="1"/>
      <c r="E16" s="1"/>
      <c r="F16" s="2"/>
      <c r="G16" s="1"/>
      <c r="H16" s="1"/>
      <c r="I16" s="25"/>
      <c r="J16" s="1"/>
      <c r="K16" s="1"/>
      <c r="L16" s="1"/>
      <c r="M16" s="1"/>
      <c r="N16" s="1"/>
    </row>
    <row r="17" spans="1:14" x14ac:dyDescent="0.25">
      <c r="A17" s="1"/>
      <c r="B17" s="47" t="s">
        <v>16</v>
      </c>
      <c r="C17" s="1"/>
      <c r="D17" s="1"/>
      <c r="E17" s="26"/>
      <c r="F17" s="27">
        <v>42816</v>
      </c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47" t="s">
        <v>18</v>
      </c>
      <c r="C18" s="1"/>
      <c r="D18" s="1" t="str">
        <f>B1</f>
        <v xml:space="preserve">MARÍA DEL MAR ANDUJAR GONZALEZ </v>
      </c>
      <c r="E18" s="1"/>
      <c r="F18" s="2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B19" s="47" t="s">
        <v>22</v>
      </c>
      <c r="F19" s="30"/>
    </row>
  </sheetData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selection sqref="A1:R16"/>
    </sheetView>
  </sheetViews>
  <sheetFormatPr baseColWidth="10" defaultRowHeight="15" x14ac:dyDescent="0.25"/>
  <sheetData>
    <row r="1" spans="1:18" x14ac:dyDescent="0.25">
      <c r="A1" s="1"/>
      <c r="B1" s="1" t="s">
        <v>20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8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8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26</v>
      </c>
      <c r="R3" t="s">
        <v>27</v>
      </c>
    </row>
    <row r="4" spans="1:18" ht="60" x14ac:dyDescent="0.25">
      <c r="A4" s="5"/>
      <c r="B4" s="6"/>
      <c r="C4" s="32"/>
      <c r="D4" s="6"/>
      <c r="E4" s="32"/>
      <c r="F4" s="6"/>
      <c r="G4" s="32"/>
      <c r="H4" s="6"/>
      <c r="I4" s="32"/>
      <c r="J4" s="33" t="s">
        <v>24</v>
      </c>
      <c r="K4" s="10"/>
      <c r="L4" s="6"/>
      <c r="M4" s="10"/>
      <c r="N4" s="10"/>
    </row>
    <row r="5" spans="1:18" x14ac:dyDescent="0.25">
      <c r="A5" s="11">
        <v>2</v>
      </c>
      <c r="B5" s="14"/>
      <c r="C5" s="13"/>
      <c r="D5" s="12"/>
      <c r="E5" s="36"/>
      <c r="F5" s="14"/>
      <c r="G5" s="13"/>
      <c r="H5" s="14"/>
      <c r="I5" s="13"/>
      <c r="J5" s="14"/>
      <c r="K5" s="12">
        <v>0.46</v>
      </c>
      <c r="L5" s="14"/>
      <c r="M5" s="12"/>
      <c r="N5" s="12">
        <f>C5+E5+G5+I5+K5+M5</f>
        <v>0.46</v>
      </c>
      <c r="R5">
        <f>N5*4.33</f>
        <v>1.9918</v>
      </c>
    </row>
    <row r="6" spans="1:18" ht="24.75" x14ac:dyDescent="0.25">
      <c r="A6" s="5"/>
      <c r="B6" s="31" t="s">
        <v>25</v>
      </c>
      <c r="C6" s="32"/>
      <c r="D6" s="31" t="s">
        <v>25</v>
      </c>
      <c r="E6" s="32"/>
      <c r="F6" s="31" t="s">
        <v>25</v>
      </c>
      <c r="G6" s="32"/>
      <c r="H6" s="31" t="s">
        <v>25</v>
      </c>
      <c r="I6" s="32"/>
      <c r="J6" s="31" t="s">
        <v>25</v>
      </c>
      <c r="K6" s="10"/>
      <c r="L6" s="31"/>
      <c r="M6" s="31"/>
      <c r="N6" s="10"/>
      <c r="R6">
        <f t="shared" ref="R6:R9" si="0">N6*4.33</f>
        <v>0</v>
      </c>
    </row>
    <row r="7" spans="1:18" x14ac:dyDescent="0.25">
      <c r="A7" s="11">
        <v>10</v>
      </c>
      <c r="B7" s="14" t="s">
        <v>12</v>
      </c>
      <c r="C7" s="13">
        <v>0.33</v>
      </c>
      <c r="D7" s="14" t="s">
        <v>12</v>
      </c>
      <c r="E7" s="37">
        <v>0.33</v>
      </c>
      <c r="F7" s="14" t="s">
        <v>12</v>
      </c>
      <c r="G7" s="13">
        <v>0.33</v>
      </c>
      <c r="H7" s="14" t="s">
        <v>12</v>
      </c>
      <c r="I7" s="13">
        <v>0.33</v>
      </c>
      <c r="J7" s="12" t="s">
        <v>13</v>
      </c>
      <c r="K7" s="12">
        <v>0.99</v>
      </c>
      <c r="L7" s="12"/>
      <c r="M7" s="12"/>
      <c r="N7" s="12">
        <f>K7+I7+G7+E7+C7</f>
        <v>2.31</v>
      </c>
      <c r="R7">
        <f t="shared" si="0"/>
        <v>10.0023</v>
      </c>
    </row>
    <row r="8" spans="1:18" ht="24.75" x14ac:dyDescent="0.25">
      <c r="A8" s="38"/>
      <c r="B8" s="31" t="s">
        <v>28</v>
      </c>
      <c r="C8" s="32"/>
      <c r="D8" s="31" t="s">
        <v>28</v>
      </c>
      <c r="E8" s="39"/>
      <c r="F8" s="31" t="s">
        <v>28</v>
      </c>
      <c r="G8" s="32"/>
      <c r="H8" s="31" t="s">
        <v>28</v>
      </c>
      <c r="I8" s="32"/>
      <c r="J8" s="10" t="s">
        <v>29</v>
      </c>
      <c r="K8" s="40"/>
      <c r="L8" s="10"/>
      <c r="M8" s="10"/>
      <c r="N8" s="10"/>
      <c r="R8">
        <f t="shared" si="0"/>
        <v>0</v>
      </c>
    </row>
    <row r="9" spans="1:18" ht="48.75" x14ac:dyDescent="0.25">
      <c r="A9" s="41">
        <v>17.32</v>
      </c>
      <c r="B9" s="14" t="s">
        <v>13</v>
      </c>
      <c r="C9" s="13">
        <v>2</v>
      </c>
      <c r="D9" s="14" t="s">
        <v>30</v>
      </c>
      <c r="E9" s="42">
        <v>0.5</v>
      </c>
      <c r="F9" s="14" t="s">
        <v>30</v>
      </c>
      <c r="G9" s="13">
        <v>0.5</v>
      </c>
      <c r="H9" s="14" t="s">
        <v>30</v>
      </c>
      <c r="I9" s="13">
        <v>0.5</v>
      </c>
      <c r="J9" s="14" t="s">
        <v>30</v>
      </c>
      <c r="K9" s="43">
        <v>0.5</v>
      </c>
      <c r="L9" s="12"/>
      <c r="M9" s="12"/>
      <c r="N9" s="12">
        <f>K9+I9+G9+E9+C9</f>
        <v>4</v>
      </c>
      <c r="R9">
        <f t="shared" si="0"/>
        <v>17.32</v>
      </c>
    </row>
    <row r="10" spans="1:18" x14ac:dyDescent="0.25">
      <c r="A10" s="19">
        <f>SUM(A4:A9)</f>
        <v>29.32</v>
      </c>
      <c r="B10" s="9"/>
      <c r="C10" s="7"/>
      <c r="D10" s="9"/>
      <c r="E10" s="44"/>
      <c r="F10" s="8"/>
      <c r="G10" s="7"/>
      <c r="H10" s="9"/>
      <c r="I10" s="7"/>
      <c r="J10" s="9"/>
      <c r="L10" s="9"/>
      <c r="M10" s="9"/>
      <c r="N10" s="45"/>
    </row>
    <row r="11" spans="1:18" x14ac:dyDescent="0.25">
      <c r="A11" s="19"/>
      <c r="B11" s="11" t="s">
        <v>10</v>
      </c>
      <c r="C11" s="13">
        <f>SUM(C4:C10)</f>
        <v>2.33</v>
      </c>
      <c r="D11" s="20"/>
      <c r="E11" s="37">
        <f>SUM(E4:E10)</f>
        <v>0.83000000000000007</v>
      </c>
      <c r="F11" s="21"/>
      <c r="G11" s="13">
        <f>SUM(G4:G10)</f>
        <v>0.83000000000000007</v>
      </c>
      <c r="H11" s="11"/>
      <c r="I11" s="13">
        <f>SUM(I4:I10)</f>
        <v>0.83000000000000007</v>
      </c>
      <c r="J11" s="11"/>
      <c r="K11" s="12">
        <f>SUM(K4:K10)</f>
        <v>1.95</v>
      </c>
      <c r="L11" s="20"/>
      <c r="M11" s="20">
        <f>SUM(M4:M10)</f>
        <v>0</v>
      </c>
      <c r="N11" s="12">
        <f>SUM(N5:N10)</f>
        <v>6.77</v>
      </c>
    </row>
    <row r="12" spans="1:18" x14ac:dyDescent="0.25">
      <c r="A12" s="1"/>
      <c r="B12" s="1"/>
      <c r="C12" s="1"/>
      <c r="D12" s="1"/>
      <c r="E12" s="1"/>
      <c r="F12" s="2"/>
      <c r="G12" s="1"/>
      <c r="H12" s="1"/>
      <c r="I12" s="46"/>
      <c r="J12" s="23"/>
      <c r="K12" s="1"/>
      <c r="L12" s="1"/>
      <c r="M12" s="1"/>
      <c r="N12" s="1"/>
    </row>
    <row r="13" spans="1:18" x14ac:dyDescent="0.25">
      <c r="A13" s="1"/>
      <c r="B13" s="1"/>
      <c r="C13" s="1"/>
      <c r="D13" s="1"/>
      <c r="E13" s="1"/>
      <c r="F13" s="2"/>
      <c r="G13" s="1"/>
      <c r="H13" s="1" t="s">
        <v>15</v>
      </c>
      <c r="I13" s="1"/>
      <c r="J13" s="23"/>
      <c r="K13" s="24">
        <f>N11*4.33</f>
        <v>29.3141</v>
      </c>
      <c r="L13" s="24"/>
      <c r="M13" s="24"/>
      <c r="N13" s="1"/>
    </row>
    <row r="14" spans="1:18" x14ac:dyDescent="0.25">
      <c r="A14" s="1"/>
      <c r="B14" s="1"/>
      <c r="C14" s="1"/>
      <c r="D14" s="1"/>
      <c r="E14" s="1"/>
      <c r="F14" s="2"/>
      <c r="G14" s="1"/>
      <c r="H14" s="1"/>
      <c r="I14" s="25"/>
      <c r="J14" s="1"/>
      <c r="K14" s="1"/>
      <c r="L14" s="1"/>
      <c r="M14" s="1"/>
      <c r="N14" s="1"/>
    </row>
    <row r="15" spans="1:18" x14ac:dyDescent="0.25">
      <c r="A15" s="1"/>
      <c r="B15" s="1" t="s">
        <v>16</v>
      </c>
      <c r="C15" s="1"/>
      <c r="D15" s="1"/>
      <c r="E15" s="26"/>
      <c r="F15" s="27">
        <v>42795</v>
      </c>
      <c r="G15" s="1"/>
      <c r="H15" s="1"/>
      <c r="I15" s="1"/>
      <c r="J15" s="1"/>
      <c r="K15" s="1"/>
      <c r="L15" s="1"/>
      <c r="M15" s="1"/>
      <c r="N15" s="1"/>
    </row>
    <row r="16" spans="1:18" x14ac:dyDescent="0.25">
      <c r="A16" s="1"/>
      <c r="B16" s="1" t="s">
        <v>18</v>
      </c>
      <c r="C16" s="1"/>
      <c r="D16" s="1" t="str">
        <f>B1</f>
        <v xml:space="preserve">MARÍA DEL MAR ANDUJAR GONZALEZ </v>
      </c>
      <c r="E16" s="1"/>
      <c r="F16" s="2"/>
      <c r="G16" s="1"/>
      <c r="H16" s="1"/>
      <c r="I16" s="1"/>
      <c r="J16" s="1"/>
      <c r="K16" s="1"/>
      <c r="L16" s="1"/>
      <c r="M16" s="1"/>
      <c r="N16" s="1"/>
    </row>
  </sheetData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E18" sqref="E18"/>
    </sheetView>
  </sheetViews>
  <sheetFormatPr baseColWidth="10" defaultColWidth="9.140625" defaultRowHeight="15" x14ac:dyDescent="0.25"/>
  <cols>
    <col min="6" max="6" width="12.42578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36.75" x14ac:dyDescent="0.25">
      <c r="A4" s="5"/>
      <c r="B4" s="6" t="s">
        <v>11</v>
      </c>
      <c r="C4" s="7"/>
      <c r="D4" s="8"/>
      <c r="E4" s="8"/>
      <c r="F4" s="6" t="s">
        <v>11</v>
      </c>
      <c r="G4" s="9"/>
      <c r="H4" s="6"/>
      <c r="I4" s="9"/>
      <c r="J4" s="6" t="s">
        <v>11</v>
      </c>
      <c r="K4" s="10"/>
      <c r="L4" s="10"/>
      <c r="M4" s="10"/>
      <c r="N4" s="10"/>
    </row>
    <row r="5" spans="1:14" x14ac:dyDescent="0.25">
      <c r="A5" s="11">
        <v>7</v>
      </c>
      <c r="B5" s="12" t="s">
        <v>12</v>
      </c>
      <c r="C5" s="13">
        <v>0.25</v>
      </c>
      <c r="D5" s="14"/>
      <c r="E5" s="14"/>
      <c r="F5" s="14" t="s">
        <v>13</v>
      </c>
      <c r="G5" s="12">
        <v>1.1100000000000001</v>
      </c>
      <c r="H5" s="12"/>
      <c r="I5" s="12"/>
      <c r="J5" s="12" t="s">
        <v>12</v>
      </c>
      <c r="K5" s="12">
        <v>0.25</v>
      </c>
      <c r="L5" s="14"/>
      <c r="M5" s="12"/>
      <c r="N5" s="12">
        <f>C5+E5+G5+I5+K5+M5</f>
        <v>1.61</v>
      </c>
    </row>
    <row r="6" spans="1:14" ht="36.75" x14ac:dyDescent="0.25">
      <c r="A6" s="15"/>
      <c r="B6" s="6" t="s">
        <v>14</v>
      </c>
      <c r="C6" s="7"/>
      <c r="D6" s="16"/>
      <c r="E6" s="8"/>
      <c r="F6" s="6" t="s">
        <v>14</v>
      </c>
      <c r="G6" s="9"/>
      <c r="H6" s="17"/>
      <c r="I6" s="9"/>
      <c r="J6" s="6" t="s">
        <v>14</v>
      </c>
      <c r="K6" s="9"/>
      <c r="L6" s="16"/>
      <c r="M6" s="9"/>
      <c r="N6" s="10"/>
    </row>
    <row r="7" spans="1:14" x14ac:dyDescent="0.25">
      <c r="A7" s="15">
        <v>7</v>
      </c>
      <c r="B7" s="12" t="s">
        <v>12</v>
      </c>
      <c r="C7" s="13">
        <v>0.25</v>
      </c>
      <c r="D7" s="14"/>
      <c r="E7" s="14"/>
      <c r="F7" s="14" t="s">
        <v>13</v>
      </c>
      <c r="G7" s="12">
        <v>1.1100000000000001</v>
      </c>
      <c r="H7" s="12"/>
      <c r="I7" s="12"/>
      <c r="J7" s="12" t="s">
        <v>12</v>
      </c>
      <c r="K7" s="12">
        <v>0.25</v>
      </c>
      <c r="L7" s="18"/>
      <c r="M7" s="12"/>
      <c r="N7" s="12">
        <f>C7+E7+G7+I7+K7+M7</f>
        <v>1.61</v>
      </c>
    </row>
    <row r="8" spans="1:14" x14ac:dyDescent="0.25">
      <c r="A8" s="19">
        <f>SUM(A4:A7)</f>
        <v>14</v>
      </c>
      <c r="B8" s="11" t="s">
        <v>10</v>
      </c>
      <c r="C8" s="13">
        <f>SUM(C4:C7)</f>
        <v>0.5</v>
      </c>
      <c r="D8" s="20"/>
      <c r="E8" s="20">
        <f>SUM(E4:E7)</f>
        <v>0</v>
      </c>
      <c r="F8" s="21"/>
      <c r="G8" s="11">
        <f>SUM(G4:G7)</f>
        <v>2.2200000000000002</v>
      </c>
      <c r="H8" s="11"/>
      <c r="I8" s="11">
        <f>SUM(I4:I7)</f>
        <v>0</v>
      </c>
      <c r="J8" s="11"/>
      <c r="K8" s="20">
        <f>SUM(K4:K7)</f>
        <v>0.5</v>
      </c>
      <c r="L8" s="20"/>
      <c r="M8" s="20">
        <f>SUM(M4:M7)</f>
        <v>0</v>
      </c>
      <c r="N8" s="22">
        <f>SUM(N4:N7)</f>
        <v>3.22</v>
      </c>
    </row>
    <row r="9" spans="1:14" x14ac:dyDescent="0.25">
      <c r="A9" s="1"/>
      <c r="B9" s="1"/>
      <c r="C9" s="1"/>
      <c r="D9" s="1"/>
      <c r="E9" s="1"/>
      <c r="F9" s="2"/>
      <c r="G9" s="1"/>
      <c r="H9" s="1"/>
      <c r="I9" s="1"/>
      <c r="J9" s="23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1"/>
      <c r="F10" s="2"/>
      <c r="G10" s="1"/>
      <c r="H10" s="1" t="s">
        <v>15</v>
      </c>
      <c r="I10" s="1"/>
      <c r="J10" s="23"/>
      <c r="K10" s="24">
        <v>98.38</v>
      </c>
      <c r="L10" s="24"/>
      <c r="M10" s="24"/>
      <c r="N10" s="1"/>
    </row>
    <row r="11" spans="1:14" x14ac:dyDescent="0.25">
      <c r="A11" s="1"/>
      <c r="B11" s="1"/>
      <c r="C11" s="1"/>
      <c r="D11" s="1"/>
      <c r="E11" s="1"/>
      <c r="F11" s="2"/>
      <c r="G11" s="1"/>
      <c r="H11" s="1"/>
      <c r="I11" s="25">
        <f>N8</f>
        <v>3.22</v>
      </c>
      <c r="J11" s="1"/>
      <c r="K11" s="1"/>
      <c r="L11" s="1"/>
      <c r="M11" s="1"/>
      <c r="N11" s="1"/>
    </row>
    <row r="12" spans="1:14" x14ac:dyDescent="0.25">
      <c r="A12" s="1"/>
      <c r="B12" s="1" t="s">
        <v>16</v>
      </c>
      <c r="C12" s="1"/>
      <c r="D12" s="1"/>
      <c r="E12" s="26"/>
      <c r="F12" s="27">
        <v>42765</v>
      </c>
      <c r="G12" s="1"/>
      <c r="H12" s="1"/>
      <c r="I12" s="1"/>
      <c r="J12" s="1" t="s">
        <v>17</v>
      </c>
      <c r="K12" s="1"/>
      <c r="L12" s="1"/>
      <c r="M12" s="1"/>
      <c r="N12" s="1"/>
    </row>
    <row r="13" spans="1:14" x14ac:dyDescent="0.25">
      <c r="A13" s="1"/>
      <c r="B13" s="1" t="s">
        <v>18</v>
      </c>
      <c r="C13" s="1"/>
      <c r="D13" s="1" t="s">
        <v>0</v>
      </c>
      <c r="E13" s="1"/>
      <c r="F13" s="2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B14" s="28" t="s">
        <v>19</v>
      </c>
      <c r="C14" s="28"/>
      <c r="D14" s="28"/>
      <c r="E14" s="28"/>
      <c r="F14" s="28"/>
      <c r="G14" s="28"/>
      <c r="H14" s="28"/>
      <c r="I14" s="28"/>
      <c r="J14" s="28"/>
    </row>
    <row r="15" spans="1:14" x14ac:dyDescent="0.25">
      <c r="B15" s="28"/>
      <c r="C15" s="28"/>
      <c r="D15" s="28"/>
      <c r="E15" s="28"/>
      <c r="F15" s="28"/>
      <c r="G15" s="28"/>
      <c r="H15" s="28"/>
      <c r="I15" s="28"/>
      <c r="J15" s="28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R14"/>
    </sheetView>
  </sheetViews>
  <sheetFormatPr baseColWidth="10" defaultRowHeight="15" x14ac:dyDescent="0.25"/>
  <sheetData>
    <row r="1" spans="1:14" x14ac:dyDescent="0.25">
      <c r="A1" s="1"/>
      <c r="B1" s="1" t="s">
        <v>20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8"/>
      <c r="C4" s="9"/>
      <c r="D4" s="29" t="s">
        <v>21</v>
      </c>
      <c r="E4" s="30"/>
      <c r="F4" s="8"/>
      <c r="G4" s="9"/>
      <c r="H4" s="8"/>
      <c r="I4" s="9"/>
      <c r="J4" s="9"/>
      <c r="K4" s="9"/>
      <c r="L4" s="9"/>
      <c r="M4" s="9"/>
      <c r="N4" s="10"/>
    </row>
    <row r="5" spans="1:14" x14ac:dyDescent="0.25">
      <c r="A5" s="11">
        <v>4</v>
      </c>
      <c r="B5" s="8"/>
      <c r="C5" s="9"/>
      <c r="D5" s="9"/>
      <c r="E5" s="14">
        <v>0.92</v>
      </c>
      <c r="G5" s="9"/>
      <c r="H5" s="8"/>
      <c r="I5" s="9"/>
      <c r="J5" s="9"/>
      <c r="K5" s="9"/>
      <c r="L5" s="12"/>
      <c r="M5" s="12"/>
      <c r="N5" s="12">
        <v>0.92</v>
      </c>
    </row>
    <row r="6" spans="1:14" x14ac:dyDescent="0.25">
      <c r="A6" s="19"/>
      <c r="B6" s="10"/>
      <c r="C6" s="10"/>
      <c r="D6" s="10"/>
      <c r="F6" s="31"/>
      <c r="G6" s="10"/>
      <c r="H6" s="10"/>
      <c r="I6" s="10"/>
      <c r="J6" s="10"/>
      <c r="K6" s="10"/>
      <c r="L6" s="9"/>
      <c r="M6" s="9"/>
      <c r="N6" s="12">
        <f>C6+E6+G6+I6+K6+M6</f>
        <v>0</v>
      </c>
    </row>
    <row r="7" spans="1:14" x14ac:dyDescent="0.25">
      <c r="A7" s="19">
        <f>SUM(A4:A6)</f>
        <v>4</v>
      </c>
      <c r="B7" s="11" t="s">
        <v>10</v>
      </c>
      <c r="C7" s="11">
        <f>SUM(C4:C6)</f>
        <v>0</v>
      </c>
      <c r="D7" s="20"/>
      <c r="E7" s="20">
        <f>SUM(E4:E6)</f>
        <v>0.92</v>
      </c>
      <c r="F7" s="21"/>
      <c r="G7" s="11">
        <f>SUM(G4:G6)</f>
        <v>0</v>
      </c>
      <c r="H7" s="11"/>
      <c r="I7" s="11">
        <f>SUM(I4:I6)</f>
        <v>0</v>
      </c>
      <c r="J7" s="11"/>
      <c r="K7" s="20">
        <f>SUM(K4:K6)</f>
        <v>0</v>
      </c>
      <c r="L7" s="20"/>
      <c r="M7" s="20">
        <f>SUM(M4:M6)</f>
        <v>0</v>
      </c>
      <c r="N7" s="22">
        <f>SUM(N4:N6)</f>
        <v>0.92</v>
      </c>
    </row>
    <row r="8" spans="1:14" x14ac:dyDescent="0.25">
      <c r="A8" s="1"/>
      <c r="B8" s="1"/>
      <c r="C8" s="1"/>
      <c r="D8" s="1"/>
      <c r="E8" s="1"/>
      <c r="F8" s="2"/>
      <c r="G8" s="1"/>
      <c r="H8" s="1"/>
      <c r="I8" s="1"/>
      <c r="J8" s="23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2"/>
      <c r="G9" s="1"/>
      <c r="H9" s="1" t="s">
        <v>15</v>
      </c>
      <c r="I9" s="1"/>
      <c r="J9" s="23"/>
      <c r="K9" s="24">
        <f>N7*4.33</f>
        <v>3.9836</v>
      </c>
      <c r="L9" s="24"/>
      <c r="M9" s="24"/>
      <c r="N9" s="1"/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25">
        <f>N7</f>
        <v>0.92</v>
      </c>
      <c r="J10" s="1"/>
      <c r="K10" s="1"/>
      <c r="L10" s="1"/>
      <c r="M10" s="1"/>
      <c r="N10" s="1"/>
    </row>
    <row r="11" spans="1:14" x14ac:dyDescent="0.25">
      <c r="A11" s="1"/>
      <c r="B11" s="1" t="s">
        <v>16</v>
      </c>
      <c r="C11" s="1"/>
      <c r="D11" s="1"/>
      <c r="E11" s="26"/>
      <c r="F11" s="27">
        <v>42768</v>
      </c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 t="s">
        <v>18</v>
      </c>
      <c r="C12" s="1"/>
      <c r="D12" s="1" t="str">
        <f>B1</f>
        <v xml:space="preserve">MARÍA DEL MAR ANDUJAR GONZALEZ </v>
      </c>
      <c r="E12" s="1"/>
      <c r="F12" s="2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B13" t="s">
        <v>22</v>
      </c>
      <c r="F13" s="30"/>
    </row>
    <row r="14" spans="1:14" x14ac:dyDescent="0.25">
      <c r="A14" s="28" t="s">
        <v>23</v>
      </c>
      <c r="E14" s="30"/>
    </row>
  </sheetData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H17" sqref="H17"/>
    </sheetView>
  </sheetViews>
  <sheetFormatPr baseColWidth="10" defaultRowHeight="15" x14ac:dyDescent="0.25"/>
  <sheetData>
    <row r="1" spans="1:14" x14ac:dyDescent="0.25">
      <c r="A1" s="1"/>
      <c r="B1" s="1" t="s">
        <v>20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60" x14ac:dyDescent="0.25">
      <c r="A4" s="5"/>
      <c r="B4" s="6"/>
      <c r="C4" s="32"/>
      <c r="D4" s="6"/>
      <c r="E4" s="10"/>
      <c r="F4" s="6"/>
      <c r="G4" s="10"/>
      <c r="H4" s="6"/>
      <c r="I4" s="10"/>
      <c r="J4" s="33" t="s">
        <v>24</v>
      </c>
      <c r="K4" s="10"/>
      <c r="L4" s="6"/>
      <c r="M4" s="10"/>
      <c r="N4" s="10"/>
    </row>
    <row r="5" spans="1:14" x14ac:dyDescent="0.25">
      <c r="A5" s="11">
        <v>2</v>
      </c>
      <c r="B5" s="14"/>
      <c r="C5" s="13"/>
      <c r="D5" s="12"/>
      <c r="E5" s="34"/>
      <c r="F5" s="14"/>
      <c r="G5" s="12"/>
      <c r="H5" s="14"/>
      <c r="I5" s="12"/>
      <c r="J5" s="14"/>
      <c r="K5" s="12">
        <v>0.46</v>
      </c>
      <c r="L5" s="14"/>
      <c r="M5" s="12"/>
      <c r="N5" s="12">
        <f>C5+E5+G5+I5+K5+M5</f>
        <v>0.46</v>
      </c>
    </row>
    <row r="6" spans="1:14" ht="24.75" x14ac:dyDescent="0.25">
      <c r="A6" s="5"/>
      <c r="B6" s="31" t="s">
        <v>25</v>
      </c>
      <c r="C6" s="32"/>
      <c r="D6" s="31" t="s">
        <v>25</v>
      </c>
      <c r="E6" s="10"/>
      <c r="F6" s="31" t="s">
        <v>25</v>
      </c>
      <c r="G6" s="10"/>
      <c r="H6" s="31" t="s">
        <v>25</v>
      </c>
      <c r="I6" s="10"/>
      <c r="J6" s="31" t="s">
        <v>25</v>
      </c>
      <c r="K6" s="10"/>
      <c r="L6" s="31"/>
      <c r="M6" s="31"/>
      <c r="N6" s="10"/>
    </row>
    <row r="7" spans="1:14" x14ac:dyDescent="0.25">
      <c r="A7" s="11">
        <v>10</v>
      </c>
      <c r="B7" s="14" t="s">
        <v>12</v>
      </c>
      <c r="C7" s="13">
        <v>0.33</v>
      </c>
      <c r="D7" s="14" t="s">
        <v>12</v>
      </c>
      <c r="E7" s="20">
        <v>0.33</v>
      </c>
      <c r="F7" s="14" t="s">
        <v>12</v>
      </c>
      <c r="G7" s="12">
        <v>0.33</v>
      </c>
      <c r="H7" s="14" t="s">
        <v>12</v>
      </c>
      <c r="I7" s="12">
        <v>0.33</v>
      </c>
      <c r="J7" s="12" t="s">
        <v>13</v>
      </c>
      <c r="K7" s="12">
        <v>0.99</v>
      </c>
      <c r="L7" s="12"/>
      <c r="M7" s="12"/>
      <c r="N7" s="12">
        <f>K7+I7+G7+E7+C7</f>
        <v>2.31</v>
      </c>
    </row>
    <row r="8" spans="1:14" x14ac:dyDescent="0.25">
      <c r="A8" s="19">
        <f>SUM(A4:A7)</f>
        <v>12</v>
      </c>
      <c r="B8" s="9"/>
      <c r="C8" s="7"/>
      <c r="D8" s="9"/>
      <c r="F8" s="8"/>
      <c r="G8" s="9"/>
      <c r="H8" s="9"/>
      <c r="I8" s="9"/>
      <c r="J8" s="9"/>
      <c r="K8">
        <f>SUM(K4:K7)</f>
        <v>1.45</v>
      </c>
      <c r="L8" s="9"/>
      <c r="M8" s="9"/>
      <c r="N8" s="35"/>
    </row>
    <row r="9" spans="1:14" x14ac:dyDescent="0.25">
      <c r="A9" s="19"/>
      <c r="B9" s="11" t="s">
        <v>10</v>
      </c>
      <c r="C9" s="13">
        <f>SUM(C5:C8)</f>
        <v>0.33</v>
      </c>
      <c r="D9" s="20"/>
      <c r="E9" s="20">
        <f>SUM(E4:E8)</f>
        <v>0.33</v>
      </c>
      <c r="F9" s="21"/>
      <c r="G9" s="11">
        <f>SUM(G4:G8)</f>
        <v>0.33</v>
      </c>
      <c r="H9" s="11"/>
      <c r="I9" s="11">
        <f>SUM(I4:I8)</f>
        <v>0.33</v>
      </c>
      <c r="J9" s="11"/>
      <c r="K9" s="12"/>
      <c r="L9" s="20"/>
      <c r="M9" s="20">
        <f>SUM(M4:M8)</f>
        <v>0</v>
      </c>
      <c r="N9" s="12">
        <f>K8+I9+G9+E9+C9</f>
        <v>2.77</v>
      </c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1"/>
      <c r="J10" s="23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2"/>
      <c r="G11" s="1"/>
      <c r="H11" s="1" t="s">
        <v>15</v>
      </c>
      <c r="I11" s="1"/>
      <c r="J11" s="23"/>
      <c r="K11" s="24">
        <f>N9*4.33</f>
        <v>11.9941</v>
      </c>
      <c r="L11" s="24"/>
      <c r="M11" s="24"/>
      <c r="N11" s="1"/>
    </row>
    <row r="12" spans="1:14" x14ac:dyDescent="0.25">
      <c r="A12" s="1"/>
      <c r="B12" s="1"/>
      <c r="C12" s="1"/>
      <c r="D12" s="1"/>
      <c r="E12" s="1"/>
      <c r="F12" s="2"/>
      <c r="G12" s="1"/>
      <c r="H12" s="1"/>
      <c r="I12" s="25"/>
      <c r="J12" s="1"/>
      <c r="K12" s="1"/>
      <c r="L12" s="1"/>
      <c r="M12" s="1"/>
      <c r="N12" s="1"/>
    </row>
    <row r="13" spans="1:14" x14ac:dyDescent="0.25">
      <c r="A13" s="1"/>
      <c r="B13" s="1" t="s">
        <v>16</v>
      </c>
      <c r="C13" s="1"/>
      <c r="D13" s="1"/>
      <c r="E13" s="26"/>
      <c r="F13" s="27">
        <v>42768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 t="s">
        <v>18</v>
      </c>
      <c r="C14" s="1"/>
      <c r="D14" s="1" t="str">
        <f>B1</f>
        <v xml:space="preserve">MARÍA DEL MAR ANDUJAR GONZALEZ </v>
      </c>
      <c r="E14" s="1"/>
      <c r="F14" s="2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B15" t="s">
        <v>22</v>
      </c>
      <c r="F15" s="3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8"/>
    </sheetView>
  </sheetViews>
  <sheetFormatPr baseColWidth="10" defaultRowHeight="15" x14ac:dyDescent="0.25"/>
  <cols>
    <col min="2" max="2" width="7.7109375" customWidth="1"/>
    <col min="3" max="3" width="6.7109375" customWidth="1"/>
    <col min="5" max="5" width="7.28515625" customWidth="1"/>
    <col min="7" max="7" width="7.5703125" customWidth="1"/>
    <col min="9" max="9" width="6.7109375" customWidth="1"/>
    <col min="11" max="11" width="6.7109375" customWidth="1"/>
    <col min="13" max="13" width="6.4257812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44749</v>
      </c>
      <c r="B4" s="177"/>
      <c r="C4" s="178"/>
      <c r="D4" s="177"/>
      <c r="E4" s="179"/>
      <c r="F4" s="177"/>
      <c r="G4" s="184"/>
      <c r="H4" s="180" t="s">
        <v>169</v>
      </c>
      <c r="I4" s="185">
        <v>3</v>
      </c>
      <c r="J4" s="186"/>
      <c r="K4" s="178"/>
      <c r="L4" s="18"/>
      <c r="M4" s="189"/>
      <c r="N4" s="183">
        <f>I4</f>
        <v>3</v>
      </c>
    </row>
    <row r="5" spans="1:14" ht="24.75" x14ac:dyDescent="0.25">
      <c r="A5" s="212">
        <v>44751</v>
      </c>
      <c r="B5" s="18"/>
      <c r="C5" s="21"/>
      <c r="D5" s="18"/>
      <c r="E5" s="213"/>
      <c r="F5" s="18"/>
      <c r="G5" s="164"/>
      <c r="H5" s="151"/>
      <c r="I5" s="165"/>
      <c r="J5" s="170"/>
      <c r="K5" s="21"/>
      <c r="L5" s="18" t="s">
        <v>169</v>
      </c>
      <c r="M5" s="214">
        <v>5</v>
      </c>
      <c r="N5" s="13">
        <v>5</v>
      </c>
    </row>
    <row r="6" spans="1:14" ht="24.75" x14ac:dyDescent="0.25">
      <c r="A6" s="212">
        <v>44754</v>
      </c>
      <c r="B6" s="18"/>
      <c r="C6" s="21"/>
      <c r="D6" s="18" t="s">
        <v>169</v>
      </c>
      <c r="E6" s="213">
        <v>2.08</v>
      </c>
      <c r="F6" s="18"/>
      <c r="G6" s="164"/>
      <c r="H6" s="151"/>
      <c r="I6" s="165"/>
      <c r="J6" s="170"/>
      <c r="K6" s="21"/>
      <c r="L6" s="18"/>
      <c r="M6" s="214"/>
      <c r="N6" s="13">
        <f>E6</f>
        <v>2.08</v>
      </c>
    </row>
    <row r="7" spans="1:14" ht="24.75" x14ac:dyDescent="0.25">
      <c r="A7" s="212">
        <v>44755</v>
      </c>
      <c r="B7" s="18"/>
      <c r="C7" s="21"/>
      <c r="D7" s="18"/>
      <c r="E7" s="213"/>
      <c r="F7" s="18" t="s">
        <v>169</v>
      </c>
      <c r="G7" s="164">
        <v>4</v>
      </c>
      <c r="H7" s="151"/>
      <c r="I7" s="165"/>
      <c r="J7" s="170"/>
      <c r="K7" s="21"/>
      <c r="L7" s="18"/>
      <c r="M7" s="214"/>
      <c r="N7" s="13">
        <f>G7</f>
        <v>4</v>
      </c>
    </row>
    <row r="8" spans="1:14" ht="24.75" x14ac:dyDescent="0.25">
      <c r="A8" s="212">
        <v>44758</v>
      </c>
      <c r="B8" s="18"/>
      <c r="C8" s="21"/>
      <c r="D8" s="18"/>
      <c r="E8" s="213"/>
      <c r="F8" s="18"/>
      <c r="G8" s="164"/>
      <c r="H8" s="151"/>
      <c r="I8" s="165"/>
      <c r="J8" s="170"/>
      <c r="K8" s="21"/>
      <c r="L8" s="18" t="s">
        <v>169</v>
      </c>
      <c r="M8" s="214">
        <v>5</v>
      </c>
      <c r="N8" s="13">
        <f>M8</f>
        <v>5</v>
      </c>
    </row>
    <row r="9" spans="1:14" ht="24.75" x14ac:dyDescent="0.25">
      <c r="A9" s="212">
        <v>44761</v>
      </c>
      <c r="B9" s="18"/>
      <c r="C9" s="21"/>
      <c r="D9" s="18" t="s">
        <v>169</v>
      </c>
      <c r="E9" s="213">
        <v>3</v>
      </c>
      <c r="F9" s="18"/>
      <c r="G9" s="164"/>
      <c r="H9" s="151"/>
      <c r="I9" s="165"/>
      <c r="J9" s="170"/>
      <c r="K9" s="21"/>
      <c r="L9" s="18"/>
      <c r="M9" s="214"/>
      <c r="N9" s="13">
        <v>3</v>
      </c>
    </row>
    <row r="10" spans="1:14" ht="24.75" x14ac:dyDescent="0.25">
      <c r="A10" s="212">
        <v>44763</v>
      </c>
      <c r="B10" s="18"/>
      <c r="C10" s="21"/>
      <c r="D10" s="18"/>
      <c r="E10" s="213"/>
      <c r="F10" s="18"/>
      <c r="G10" s="164"/>
      <c r="H10" s="14" t="s">
        <v>202</v>
      </c>
      <c r="I10" s="165">
        <v>2</v>
      </c>
      <c r="J10" s="170"/>
      <c r="K10" s="21"/>
      <c r="L10" s="18"/>
      <c r="M10" s="214"/>
      <c r="N10" s="13">
        <v>2</v>
      </c>
    </row>
    <row r="11" spans="1:14" ht="21.6" customHeight="1" thickBot="1" x14ac:dyDescent="0.3">
      <c r="A11" s="220">
        <v>44768</v>
      </c>
      <c r="B11" s="18"/>
      <c r="C11" s="21"/>
      <c r="D11" s="18" t="s">
        <v>169</v>
      </c>
      <c r="E11" s="213">
        <v>1</v>
      </c>
      <c r="F11" s="18"/>
      <c r="G11" s="164"/>
      <c r="H11" s="14"/>
      <c r="I11" s="165"/>
      <c r="J11" s="170"/>
      <c r="K11" s="21"/>
      <c r="L11" s="18"/>
      <c r="M11" s="214"/>
      <c r="N11" s="13">
        <v>1</v>
      </c>
    </row>
    <row r="12" spans="1:14" ht="15.75" thickBot="1" x14ac:dyDescent="0.3">
      <c r="A12" s="166" t="s">
        <v>138</v>
      </c>
      <c r="B12" s="167"/>
      <c r="C12" s="168">
        <f>SUM(C4:C9)</f>
        <v>0</v>
      </c>
      <c r="D12" s="167"/>
      <c r="E12" s="173">
        <f>SUM(E4:E11)</f>
        <v>6.08</v>
      </c>
      <c r="F12" s="167"/>
      <c r="G12" s="168">
        <f>SUM(G4:G9)</f>
        <v>4</v>
      </c>
      <c r="H12" s="154"/>
      <c r="I12" s="171">
        <f>SUM(I4:I9)</f>
        <v>3</v>
      </c>
      <c r="J12" s="167"/>
      <c r="K12" s="168">
        <f>SUM(K4:K9)</f>
        <v>0</v>
      </c>
      <c r="L12" s="167"/>
      <c r="M12" s="168">
        <f>SUM(M4:M9)</f>
        <v>10</v>
      </c>
      <c r="N12" s="167">
        <f>SUM(N4:N11)</f>
        <v>25.08</v>
      </c>
    </row>
    <row r="16" spans="1:14" x14ac:dyDescent="0.25">
      <c r="B16" s="47" t="s">
        <v>16</v>
      </c>
      <c r="E16" s="157"/>
      <c r="F16" s="158" t="s">
        <v>201</v>
      </c>
    </row>
    <row r="17" spans="2:4" x14ac:dyDescent="0.25">
      <c r="B17" t="s">
        <v>18</v>
      </c>
      <c r="D17" t="str">
        <f>B1</f>
        <v xml:space="preserve">Mª DEL MAR ANDUJAR GONZALEZ </v>
      </c>
    </row>
    <row r="18" spans="2:4" x14ac:dyDescent="0.25">
      <c r="B18" t="s">
        <v>17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7"/>
    </sheetView>
  </sheetViews>
  <sheetFormatPr baseColWidth="10" defaultRowHeight="15" x14ac:dyDescent="0.25"/>
  <cols>
    <col min="2" max="2" width="8.28515625" customWidth="1"/>
    <col min="3" max="3" width="8" customWidth="1"/>
    <col min="4" max="4" width="9.7109375" customWidth="1"/>
    <col min="5" max="5" width="7.85546875" customWidth="1"/>
    <col min="6" max="6" width="10" customWidth="1"/>
    <col min="7" max="7" width="8" customWidth="1"/>
    <col min="9" max="9" width="6.140625" customWidth="1"/>
    <col min="11" max="11" width="7.28515625" customWidth="1"/>
    <col min="12" max="12" width="9.7109375" customWidth="1"/>
    <col min="13" max="13" width="6" customWidth="1"/>
    <col min="14" max="14" width="8.28515625" customWidth="1"/>
  </cols>
  <sheetData>
    <row r="1" spans="1:14" x14ac:dyDescent="0.25">
      <c r="B1" s="47" t="s">
        <v>143</v>
      </c>
    </row>
    <row r="3" spans="1:14" x14ac:dyDescent="0.25">
      <c r="A3" s="3" t="s">
        <v>136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76">
        <v>44714</v>
      </c>
      <c r="B4" s="177"/>
      <c r="C4" s="178"/>
      <c r="D4" s="177" t="s">
        <v>169</v>
      </c>
      <c r="E4" s="179">
        <v>3.08</v>
      </c>
      <c r="F4" s="177"/>
      <c r="G4" s="184"/>
      <c r="H4" s="180"/>
      <c r="I4" s="185"/>
      <c r="J4" s="186"/>
      <c r="K4" s="178"/>
      <c r="L4" s="18"/>
      <c r="M4" s="189"/>
      <c r="N4" s="183">
        <v>3.08</v>
      </c>
    </row>
    <row r="5" spans="1:14" ht="24.75" x14ac:dyDescent="0.25">
      <c r="A5" s="212">
        <v>44716</v>
      </c>
      <c r="B5" s="18"/>
      <c r="C5" s="21"/>
      <c r="D5" s="18"/>
      <c r="E5" s="213"/>
      <c r="F5" s="18"/>
      <c r="G5" s="164"/>
      <c r="H5" s="151"/>
      <c r="I5" s="165"/>
      <c r="J5" s="170"/>
      <c r="K5" s="21"/>
      <c r="L5" s="18" t="s">
        <v>169</v>
      </c>
      <c r="M5" s="214">
        <v>5</v>
      </c>
      <c r="N5" s="13">
        <v>5</v>
      </c>
    </row>
    <row r="6" spans="1:14" ht="24.75" x14ac:dyDescent="0.25">
      <c r="A6" s="212">
        <v>44721</v>
      </c>
      <c r="B6" s="18"/>
      <c r="C6" s="21"/>
      <c r="D6" s="18"/>
      <c r="E6" s="213"/>
      <c r="F6" s="18"/>
      <c r="G6" s="164"/>
      <c r="H6" s="151" t="s">
        <v>169</v>
      </c>
      <c r="I6" s="165">
        <v>3</v>
      </c>
      <c r="J6" s="170"/>
      <c r="K6" s="21"/>
      <c r="L6" s="18"/>
      <c r="M6" s="214"/>
      <c r="N6" s="13">
        <v>3</v>
      </c>
    </row>
    <row r="7" spans="1:14" ht="24.75" x14ac:dyDescent="0.25">
      <c r="A7" s="212">
        <v>44727</v>
      </c>
      <c r="B7" s="18"/>
      <c r="C7" s="21"/>
      <c r="D7" s="18"/>
      <c r="E7" s="213"/>
      <c r="F7" s="18" t="s">
        <v>169</v>
      </c>
      <c r="G7" s="164">
        <v>4</v>
      </c>
      <c r="H7" s="151"/>
      <c r="I7" s="165"/>
      <c r="J7" s="170"/>
      <c r="K7" s="21"/>
      <c r="L7" s="18"/>
      <c r="M7" s="214"/>
      <c r="N7" s="13">
        <f>G7</f>
        <v>4</v>
      </c>
    </row>
    <row r="8" spans="1:14" ht="24.75" x14ac:dyDescent="0.25">
      <c r="A8" s="212">
        <v>44730</v>
      </c>
      <c r="B8" s="18"/>
      <c r="C8" s="21"/>
      <c r="D8" s="18"/>
      <c r="E8" s="213"/>
      <c r="F8" s="18"/>
      <c r="G8" s="164"/>
      <c r="H8" s="151"/>
      <c r="I8" s="165"/>
      <c r="J8" s="170"/>
      <c r="K8" s="21"/>
      <c r="L8" s="18" t="s">
        <v>169</v>
      </c>
      <c r="M8" s="214">
        <v>5</v>
      </c>
      <c r="N8" s="13">
        <f>M8</f>
        <v>5</v>
      </c>
    </row>
    <row r="9" spans="1:14" ht="24.75" x14ac:dyDescent="0.25">
      <c r="A9" s="212">
        <v>44740</v>
      </c>
      <c r="B9" s="18"/>
      <c r="C9" s="21"/>
      <c r="D9" s="18" t="s">
        <v>169</v>
      </c>
      <c r="E9" s="213">
        <v>3</v>
      </c>
      <c r="F9" s="18"/>
      <c r="G9" s="164"/>
      <c r="H9" s="151"/>
      <c r="I9" s="165"/>
      <c r="J9" s="170"/>
      <c r="K9" s="21"/>
      <c r="L9" s="18"/>
      <c r="M9" s="214"/>
      <c r="N9" s="13">
        <v>3</v>
      </c>
    </row>
    <row r="10" spans="1:14" ht="25.5" thickBot="1" x14ac:dyDescent="0.3">
      <c r="A10" s="220">
        <v>44742</v>
      </c>
      <c r="B10" s="18"/>
      <c r="C10" s="21"/>
      <c r="D10" s="18"/>
      <c r="E10" s="213"/>
      <c r="F10" s="18"/>
      <c r="G10" s="164"/>
      <c r="H10" s="14" t="s">
        <v>169</v>
      </c>
      <c r="I10" s="165">
        <v>2</v>
      </c>
      <c r="J10" s="170"/>
      <c r="K10" s="21"/>
      <c r="L10" s="18"/>
      <c r="M10" s="214"/>
      <c r="N10" s="13">
        <v>2</v>
      </c>
    </row>
    <row r="11" spans="1:14" ht="15.75" thickBot="1" x14ac:dyDescent="0.3">
      <c r="A11" s="166" t="s">
        <v>138</v>
      </c>
      <c r="B11" s="167"/>
      <c r="C11" s="168">
        <f>SUM(C4:C9)</f>
        <v>0</v>
      </c>
      <c r="D11" s="167"/>
      <c r="E11" s="173">
        <f>SUM(E4:E9)</f>
        <v>6.08</v>
      </c>
      <c r="F11" s="167"/>
      <c r="G11" s="168">
        <f>SUM(G4:G9)</f>
        <v>4</v>
      </c>
      <c r="H11" s="154"/>
      <c r="I11" s="171">
        <f>SUM(I4:I9)</f>
        <v>3</v>
      </c>
      <c r="J11" s="167"/>
      <c r="K11" s="168">
        <f>SUM(K4:K9)</f>
        <v>0</v>
      </c>
      <c r="L11" s="167"/>
      <c r="M11" s="168">
        <f>SUM(M4:M9)</f>
        <v>10</v>
      </c>
      <c r="N11" s="167">
        <f>SUM(N4:N10)</f>
        <v>25.08</v>
      </c>
    </row>
    <row r="15" spans="1:14" x14ac:dyDescent="0.25">
      <c r="B15" s="47" t="s">
        <v>16</v>
      </c>
      <c r="E15" s="157"/>
      <c r="F15" s="158" t="s">
        <v>200</v>
      </c>
    </row>
    <row r="16" spans="1:14" x14ac:dyDescent="0.25">
      <c r="B16" t="s">
        <v>18</v>
      </c>
      <c r="D16" t="str">
        <f>B1</f>
        <v xml:space="preserve">Mª DEL MAR ANDUJAR GONZALEZ </v>
      </c>
    </row>
    <row r="17" spans="2:2" x14ac:dyDescent="0.25">
      <c r="B17" t="s">
        <v>17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78</vt:i4>
      </vt:variant>
      <vt:variant>
        <vt:lpstr>Rangos con nombre</vt:lpstr>
      </vt:variant>
      <vt:variant>
        <vt:i4>46</vt:i4>
      </vt:variant>
    </vt:vector>
  </HeadingPairs>
  <TitlesOfParts>
    <vt:vector size="124" baseType="lpstr">
      <vt:lpstr>SU PLANNING 07,02,2023</vt:lpstr>
      <vt:lpstr>SU PLANNING 23,01,23</vt:lpstr>
      <vt:lpstr>SU PLANNING 02,11,22</vt:lpstr>
      <vt:lpstr>H.COMPLEMENTARIAS OCTUBRE,22</vt:lpstr>
      <vt:lpstr>SU PLANNING 01,10,2022</vt:lpstr>
      <vt:lpstr>H.COMPLEMENTARIAS SEPTIEMBRE,22</vt:lpstr>
      <vt:lpstr>H.COMPLEMENTARIAS AGOSTO,22</vt:lpstr>
      <vt:lpstr>H.COMPLEMENTARIAS JULIO,22</vt:lpstr>
      <vt:lpstr>H.COMPLEMENTARIAS JUNIO,22</vt:lpstr>
      <vt:lpstr>SU PLANNING JUNIO,22</vt:lpstr>
      <vt:lpstr>H.COMPLEMENTARIAS MAYO.22</vt:lpstr>
      <vt:lpstr>SU PLANNING 24,01,2022</vt:lpstr>
      <vt:lpstr>H.COMPLEMENTARIAS ABRIL,22</vt:lpstr>
      <vt:lpstr>H.COMPLEMENTARIAS MARZO,22</vt:lpstr>
      <vt:lpstr>H.COMPLEMENTARIAS FEBRERO,22</vt:lpstr>
      <vt:lpstr>H. COMPLEMENTARIAS ENERO,22</vt:lpstr>
      <vt:lpstr>SU PLANNING 01,10,2021</vt:lpstr>
      <vt:lpstr>H.COMPLEMENTARIA DICIEMBRE,21</vt:lpstr>
      <vt:lpstr>H.COMPLEMENTARAIA NOVIEMB.21</vt:lpstr>
      <vt:lpstr>H.COMPLEMENTARIAS OCTUBRE,21</vt:lpstr>
      <vt:lpstr>H.COMPLEMENTARIAS SEPTIEMBRE,21</vt:lpstr>
      <vt:lpstr>SU PLANNING 01,08,2021</vt:lpstr>
      <vt:lpstr>H.COMPLEMENTARIAS JULIO,21</vt:lpstr>
      <vt:lpstr>SU PLANNING VERANO 01,06,21</vt:lpstr>
      <vt:lpstr>SU PLANNING 16,12,2020</vt:lpstr>
      <vt:lpstr>H.COMPLEMENTARIAS JUNIO,21</vt:lpstr>
      <vt:lpstr>H.COMPLEMENTARIAS MAYO,21</vt:lpstr>
      <vt:lpstr>H.COMPLEMENTARIAS ABRIL,21</vt:lpstr>
      <vt:lpstr>H.COMPLEMENTARIAS MARZO,21</vt:lpstr>
      <vt:lpstr>H.COMPLEMENTARIAS FEBRERO,21</vt:lpstr>
      <vt:lpstr>H.COMPLEMENTARIAS DICIEMBRE,20</vt:lpstr>
      <vt:lpstr>H.COMPLEMENTARIAS NOVIEMBRE,20</vt:lpstr>
      <vt:lpstr>H.COMPLEMENTARIAS OCTUBRE,20</vt:lpstr>
      <vt:lpstr>H.COMPLEMENTARIAS SEPTIEMBRE,20</vt:lpstr>
      <vt:lpstr>SU PLANNING 15,12,2020</vt:lpstr>
      <vt:lpstr>SU PLANNING 01,10,2020</vt:lpstr>
      <vt:lpstr>H.COMPLEMENTARIAS AGOSTO,20</vt:lpstr>
      <vt:lpstr>H.COMPLEMENTARIAS JULIO,20</vt:lpstr>
      <vt:lpstr>H.COMPLEMENTARIAS JUNIO,20</vt:lpstr>
      <vt:lpstr>SU PLANNNIG 01,06,2020</vt:lpstr>
      <vt:lpstr>H.COMPLEMENTARIAS MAYO,20</vt:lpstr>
      <vt:lpstr>SU PLANNING 01,05,2020</vt:lpstr>
      <vt:lpstr>H.COMPLEMENTARIAS MARZO,20</vt:lpstr>
      <vt:lpstr>H.COMPLEMENTARIAS FEBRERO,20</vt:lpstr>
      <vt:lpstr>h.complementarias enero,20</vt:lpstr>
      <vt:lpstr>H.COMPLEME.30 y 31 DE DICIEMBRE</vt:lpstr>
      <vt:lpstr>H.COMPLEM.23,24 26 DICIEMBRE</vt:lpstr>
      <vt:lpstr>H.COMPLEM.17,18 Y 19 DICIEMBRE,</vt:lpstr>
      <vt:lpstr>SU PLANNING 17,03,2020</vt:lpstr>
      <vt:lpstr>su planning 01,03,2020</vt:lpstr>
      <vt:lpstr>H.COMPL FEB 20</vt:lpstr>
      <vt:lpstr>SU PLANNING 15,11,2019</vt:lpstr>
      <vt:lpstr>SU PLANNING 18,10,2019</vt:lpstr>
      <vt:lpstr>SU PLANNING 01,10,2019</vt:lpstr>
      <vt:lpstr>SU PLANNING VERAN 03,06,2019</vt:lpstr>
      <vt:lpstr>SU PLANNING INVIERNO 01,10,18</vt:lpstr>
      <vt:lpstr>SU PLANNING VERANO 01,06,18</vt:lpstr>
      <vt:lpstr>SU PLANNING 19,03,2018</vt:lpstr>
      <vt:lpstr>CUBE A Mª VICTORIA 20,02,2018</vt:lpstr>
      <vt:lpstr>CUBRE A MIMOUNT 01,02,2018</vt:lpstr>
      <vt:lpstr>SU PLANNING 01,02,2018</vt:lpstr>
      <vt:lpstr>SU PLANNING 23,01,2018</vt:lpstr>
      <vt:lpstr>CUBRE A LITA 29,11,2017</vt:lpstr>
      <vt:lpstr>SU PLANNING 23,11,17</vt:lpstr>
      <vt:lpstr>SU PLANNING 01,10,2017</vt:lpstr>
      <vt:lpstr>SU PLANNING 20,09,17,</vt:lpstr>
      <vt:lpstr>SU PLANNING 09,08,2017</vt:lpstr>
      <vt:lpstr>SU PLANNING 05,08,17</vt:lpstr>
      <vt:lpstr>CUBRE A DOLRES PEÑA 26,06,17</vt:lpstr>
      <vt:lpstr>SU PLANNING 23,05,2017</vt:lpstr>
      <vt:lpstr>CUBRE A TRINI 08,05,17</vt:lpstr>
      <vt:lpstr>02,05,17 CUBRE A MIMOUNT VACACI</vt:lpstr>
      <vt:lpstr> SU PLANNING 23,03,2017</vt:lpstr>
      <vt:lpstr>SU PLANNIG 22,03,2017</vt:lpstr>
      <vt:lpstr>SU PLANNING 01,03,2017</vt:lpstr>
      <vt:lpstr>PLANNING SUST.LOLI MTNEZ.</vt:lpstr>
      <vt:lpstr>PLANNING SUST. LITA </vt:lpstr>
      <vt:lpstr>SU PLANNING 02,02,17</vt:lpstr>
      <vt:lpstr>'CUBRE A TRINI 08,05,17'!Área_de_impresión</vt:lpstr>
      <vt:lpstr>'H. COMPLEMENTARIAS ENERO,22'!Área_de_impresión</vt:lpstr>
      <vt:lpstr>'H.COMPLEM.17,18 Y 19 DICIEMBRE,'!Área_de_impresión</vt:lpstr>
      <vt:lpstr>'H.COMPLEM.23,24 26 DICIEMBRE'!Área_de_impresión</vt:lpstr>
      <vt:lpstr>'H.COMPLEME.30 y 31 DE DICIEMBRE'!Área_de_impresión</vt:lpstr>
      <vt:lpstr>'H.COMPLEMENTARAIA NOVIEMB.21'!Área_de_impresión</vt:lpstr>
      <vt:lpstr>'H.COMPLEMENTARIA DICIEMBRE,21'!Área_de_impresión</vt:lpstr>
      <vt:lpstr>'H.COMPLEMENTARIAS ABRIL,21'!Área_de_impresión</vt:lpstr>
      <vt:lpstr>'H.COMPLEMENTARIAS AGOSTO,20'!Área_de_impresión</vt:lpstr>
      <vt:lpstr>'H.COMPLEMENTARIAS AGOSTO,22'!Área_de_impresión</vt:lpstr>
      <vt:lpstr>'H.COMPLEMENTARIAS DICIEMBRE,20'!Área_de_impresión</vt:lpstr>
      <vt:lpstr>'h.complementarias enero,20'!Área_de_impresión</vt:lpstr>
      <vt:lpstr>'H.COMPLEMENTARIAS FEBRERO,20'!Área_de_impresión</vt:lpstr>
      <vt:lpstr>'H.COMPLEMENTARIAS FEBRERO,22'!Área_de_impresión</vt:lpstr>
      <vt:lpstr>'H.COMPLEMENTARIAS JULIO,20'!Área_de_impresión</vt:lpstr>
      <vt:lpstr>'H.COMPLEMENTARIAS JULIO,21'!Área_de_impresión</vt:lpstr>
      <vt:lpstr>'H.COMPLEMENTARIAS JULIO,22'!Área_de_impresión</vt:lpstr>
      <vt:lpstr>'H.COMPLEMENTARIAS JUNIO,20'!Área_de_impresión</vt:lpstr>
      <vt:lpstr>'H.COMPLEMENTARIAS JUNIO,21'!Área_de_impresión</vt:lpstr>
      <vt:lpstr>'H.COMPLEMENTARIAS JUNIO,22'!Área_de_impresión</vt:lpstr>
      <vt:lpstr>'H.COMPLEMENTARIAS MARZO,20'!Área_de_impresión</vt:lpstr>
      <vt:lpstr>'H.COMPLEMENTARIAS MARZO,21'!Área_de_impresión</vt:lpstr>
      <vt:lpstr>'H.COMPLEMENTARIAS MARZO,22'!Área_de_impresión</vt:lpstr>
      <vt:lpstr>'H.COMPLEMENTARIAS MAYO,20'!Área_de_impresión</vt:lpstr>
      <vt:lpstr>'H.COMPLEMENTARIAS MAYO,21'!Área_de_impresión</vt:lpstr>
      <vt:lpstr>'H.COMPLEMENTARIAS MAYO.22'!Área_de_impresión</vt:lpstr>
      <vt:lpstr>'H.COMPLEMENTARIAS NOVIEMBRE,20'!Área_de_impresión</vt:lpstr>
      <vt:lpstr>'H.COMPLEMENTARIAS OCTUBRE,20'!Área_de_impresión</vt:lpstr>
      <vt:lpstr>'H.COMPLEMENTARIAS OCTUBRE,21'!Área_de_impresión</vt:lpstr>
      <vt:lpstr>'H.COMPLEMENTARIAS OCTUBRE,22'!Área_de_impresión</vt:lpstr>
      <vt:lpstr>'H.COMPLEMENTARIAS SEPTIEMBRE,20'!Área_de_impresión</vt:lpstr>
      <vt:lpstr>'H.COMPLEMENTARIAS SEPTIEMBRE,21'!Área_de_impresión</vt:lpstr>
      <vt:lpstr>'H.COMPLEMENTARIAS SEPTIEMBRE,22'!Área_de_impresión</vt:lpstr>
      <vt:lpstr>'su planning 01,03,2020'!Área_de_impresión</vt:lpstr>
      <vt:lpstr>'SU PLANNING 01,05,2020'!Área_de_impresión</vt:lpstr>
      <vt:lpstr>'SU PLANNING 01,10,2022'!Área_de_impresión</vt:lpstr>
      <vt:lpstr>'SU PLANNING 02,11,22'!Área_de_impresión</vt:lpstr>
      <vt:lpstr>'SU PLANNING 07,02,2023'!Área_de_impresión</vt:lpstr>
      <vt:lpstr>'SU PLANNING 15,11,2019'!Área_de_impresión</vt:lpstr>
      <vt:lpstr>'SU PLANNING 23,01,23'!Área_de_impresión</vt:lpstr>
      <vt:lpstr>'SU PLANNING 23,05,2017'!Área_de_impresión</vt:lpstr>
      <vt:lpstr>'SU PLANNING 23,11,17'!Área_de_impresión</vt:lpstr>
      <vt:lpstr>'SU PLANNING 24,01,2022'!Área_de_impresión</vt:lpstr>
      <vt:lpstr>'SU PLANNING JUNIO,22'!Área_de_impresión</vt:lpstr>
      <vt:lpstr>'SU PLANNING VERANO 01,06,21'!Área_de_impresión</vt:lpstr>
      <vt:lpstr>'SU PLANNNIG 01,06,2020'!Área_de_impresión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2023-02-14T15:12:54Z</dcterms:modified>
</cp:coreProperties>
</file>