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.segovia000\AppData\Local\Temp\119\GesDoc\"/>
    </mc:Choice>
  </mc:AlternateContent>
  <bookViews>
    <workbookView xWindow="0" yWindow="0" windowWidth="12930" windowHeight="5655" activeTab="1"/>
  </bookViews>
  <sheets>
    <sheet name="SU PLANNING 31,03,2023" sheetId="5" r:id="rId1"/>
    <sheet name="SU PLANNING 16,03,2023" sheetId="4" r:id="rId2"/>
    <sheet name="SU PLANNING 07,03,2023" sheetId="3" r:id="rId3"/>
    <sheet name="PLANNING 03,11,2022" sheetId="2" r:id="rId4"/>
  </sheets>
  <definedNames>
    <definedName name="_xlnm.Print_Area" localSheetId="3">'PLANNING 03,11,2022'!$A$1:$N$26</definedName>
    <definedName name="_xlnm.Print_Area" localSheetId="2">'SU PLANNING 07,03,2023'!$A$1:$N$10</definedName>
    <definedName name="_xlnm.Print_Area" localSheetId="1">'SU PLANNING 16,03,2023'!$A$1:$N$20</definedName>
    <definedName name="_xlnm.Print_Area" localSheetId="0">'SU PLANNING 31,03,2023'!$A$1:$N$11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4" l="1"/>
  <c r="N12" i="4"/>
  <c r="K17" i="4" l="1"/>
  <c r="I17" i="4"/>
  <c r="E17" i="4"/>
  <c r="C17" i="4"/>
  <c r="A17" i="4"/>
  <c r="K7" i="3"/>
  <c r="I7" i="3"/>
  <c r="G7" i="3"/>
  <c r="E7" i="3"/>
  <c r="C7" i="3"/>
  <c r="A7" i="3"/>
  <c r="N6" i="3"/>
  <c r="N4" i="3"/>
  <c r="N7" i="3" s="1"/>
  <c r="J10" i="3" s="1"/>
  <c r="N4" i="5" l="1"/>
  <c r="N6" i="5"/>
  <c r="N7" i="5" s="1"/>
  <c r="J10" i="5" s="1"/>
  <c r="A7" i="5"/>
  <c r="C7" i="5"/>
  <c r="E7" i="5"/>
  <c r="G7" i="5"/>
  <c r="I7" i="5"/>
  <c r="K7" i="5"/>
  <c r="N16" i="4"/>
  <c r="N10" i="4" l="1"/>
  <c r="N8" i="4"/>
  <c r="N6" i="4" l="1"/>
  <c r="N4" i="4"/>
  <c r="N17" i="4" l="1"/>
  <c r="J20" i="4" s="1"/>
  <c r="K23" i="2"/>
  <c r="I23" i="2"/>
  <c r="G23" i="2"/>
  <c r="E23" i="2"/>
  <c r="C23" i="2"/>
  <c r="A23" i="2"/>
  <c r="N22" i="2"/>
  <c r="N20" i="2"/>
  <c r="N18" i="2"/>
  <c r="N16" i="2"/>
  <c r="N14" i="2"/>
  <c r="N12" i="2"/>
  <c r="N10" i="2"/>
  <c r="N8" i="2"/>
  <c r="N6" i="2"/>
  <c r="N4" i="2"/>
  <c r="N23" i="2" s="1"/>
  <c r="J26" i="2" s="1"/>
</calcChain>
</file>

<file path=xl/sharedStrings.xml><?xml version="1.0" encoding="utf-8"?>
<sst xmlns="http://schemas.openxmlformats.org/spreadsheetml/2006/main" count="170" uniqueCount="46">
  <si>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</si>
  <si>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</si>
  <si>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</si>
  <si>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</si>
  <si>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</si>
  <si>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</si>
  <si>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</si>
  <si>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</si>
  <si>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TOTAL</t>
  </si>
  <si>
    <t xml:space="preserve">Planning de trabajo entregado a la Trabajadora el </t>
  </si>
  <si>
    <t>TOTAL MES: (HORAS SEMANALES X4,33 SEMANAS</t>
  </si>
  <si>
    <t xml:space="preserve">Recibe la Trabajadora </t>
  </si>
  <si>
    <t>SÁB</t>
  </si>
  <si>
    <t>COMPLETO</t>
  </si>
  <si>
    <t>PORTAL</t>
  </si>
  <si>
    <t xml:space="preserve">COMPLETO </t>
  </si>
  <si>
    <t xml:space="preserve">PORTAL </t>
  </si>
  <si>
    <t>SANTIAGO 17</t>
  </si>
  <si>
    <t xml:space="preserve">COMPLETO + PATIO QUINCENAL </t>
  </si>
  <si>
    <t xml:space="preserve">SANTIAGO 1 </t>
  </si>
  <si>
    <t>SANTIAGO 1</t>
  </si>
  <si>
    <t>PACO AQUINO,23</t>
  </si>
  <si>
    <t>PORTAL + BAJADA A GARAJE</t>
  </si>
  <si>
    <t>RIO DE JANEIRO</t>
  </si>
  <si>
    <t>AVDA- Montserrat, 37</t>
  </si>
  <si>
    <t>BELO HORIZONTE</t>
  </si>
  <si>
    <t>CRA LIMONEROS 6</t>
  </si>
  <si>
    <t>AV ESTACION 37</t>
  </si>
  <si>
    <t>AVD ESTACION 37</t>
  </si>
  <si>
    <t xml:space="preserve"> </t>
  </si>
  <si>
    <t>COMPLETO + MENSUAL BARRIDO DE RAMPA Y CAMBIO DE PAPELERAS</t>
  </si>
  <si>
    <t>COPASA</t>
  </si>
  <si>
    <t>AZORÍN</t>
  </si>
  <si>
    <t>1ERO. MES COMPLETO+CRISTALES. RESTO PORTAL</t>
  </si>
  <si>
    <t xml:space="preserve">CUBRE BAJA MATERNIDAD DE ROCIO </t>
  </si>
  <si>
    <t>NOELIA GARCIA CID</t>
  </si>
  <si>
    <t xml:space="preserve">EDF. ALTAMIRA,1 </t>
  </si>
  <si>
    <t xml:space="preserve">EDF.ALTAMIRA,1 </t>
  </si>
  <si>
    <t>LIMPIEZA A FONDO PUERTA CALLE Y PATIO INTERIOR</t>
  </si>
  <si>
    <t>AZTECA PORTAL IV</t>
  </si>
  <si>
    <t>CARRERA MAMI 7</t>
  </si>
  <si>
    <t>CONSULADO MARRUECOS</t>
  </si>
  <si>
    <t>1ERA. PLANTA Y CDAD.</t>
  </si>
  <si>
    <t>3ERA. PLANTA Y ARCHIVO EXTERIOR</t>
  </si>
  <si>
    <t>LAURA VICUÑA 18</t>
  </si>
  <si>
    <t>SANTA FILOMENA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</si>
</sst>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3" xfId="0" applyFont="1" applyBorder="1" applyAlignment="1">
      <alignment horizontal="right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6" xfId="0" applyFont="1" applyBorder="1" applyAlignment="1">
      <alignment horizontal="center" wrapText="1"/>
    </xf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14" fontId="1" fillId="0" borderId="0" xfId="0" applyNumberFormat="1" applyFont="1" applyAlignment="1">
      <alignment wrapText="1"/>
    </xf>
    <xf numFmtId="0" fontId="3" fillId="0" borderId="3" xfId="0" applyFont="1" applyBorder="1" applyAlignment="1"/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/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2" xfId="0" applyFont="1" applyBorder="1" applyAlignment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3" fillId="2" borderId="1" xfId="0" applyFont="1" applyFill="1" applyBorder="1"/>
    <xf numFmtId="0" fontId="1" fillId="0" borderId="5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3" xfId="0" applyBorder="1"/>
    <xf numFmtId="0" fontId="1" fillId="0" borderId="4" xfId="0" applyFont="1" applyBorder="1"/>
    <xf numFmtId="0" fontId="1" fillId="0" borderId="10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right" wrapText="1"/>
    </xf>
    <xf numFmtId="0" fontId="0" fillId="0" borderId="4" xfId="0" applyBorder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/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/>
    <xf numFmtId="0" fontId="3" fillId="0" borderId="2" xfId="0" applyFont="1" applyBorder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4" xfId="0" applyFont="1" applyBorder="1"/>
    <xf numFmtId="0" fontId="1" fillId="0" borderId="10" xfId="0" applyFont="1" applyBorder="1" applyAlignment="1">
      <alignment horizontal="center"/>
    </xf>
    <xf numFmtId="0" fontId="3" fillId="0" borderId="4" xfId="0" applyFont="1" applyBorder="1" applyAlignment="1">
      <alignment horizontal="right" wrapText="1"/>
    </xf>
    <xf numFmtId="0" fontId="3" fillId="0" borderId="3" xfId="0" applyFont="1" applyBorder="1"/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3" fillId="0" borderId="10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2" borderId="5" xfId="0" applyFont="1" applyFill="1" applyBorder="1"/>
    <xf numFmtId="0" fontId="1" fillId="0" borderId="1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14" fontId="1" fillId="0" borderId="0" xfId="0" applyNumberFormat="1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/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3" fillId="0" borderId="8" xfId="0" applyFont="1" applyBorder="1" applyAlignment="1"/>
    <xf numFmtId="0" fontId="4" fillId="0" borderId="3" xfId="0" applyFont="1" applyBorder="1" applyAlignment="1">
      <alignment wrapText="1"/>
    </xf>
    <xf numFmtId="0" fontId="3" fillId="0" borderId="9" xfId="0" applyFont="1" applyBorder="1" applyAlignment="1"/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9873" cy="1524"/>
    <xdr:pic>
      <xdr:nvPicPr>
        <xdr:cNvPr id="2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987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269873" cy="1524"/>
    <xdr:pic>
      <xdr:nvPicPr>
        <xdr:cNvPr id="3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987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0</xdr:rowOff>
    </xdr:from>
    <xdr:ext cx="1269873" cy="1524"/>
    <xdr:pic>
      <xdr:nvPicPr>
        <xdr:cNvPr id="4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6987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104775</xdr:colOff>
      <xdr:row>2</xdr:row>
      <xdr:rowOff>276225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6572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0</xdr:rowOff>
    </xdr:from>
    <xdr:ext cx="1200150" cy="3810"/>
    <xdr:pic>
      <xdr:nvPicPr>
        <xdr:cNvPr id="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1004570" cy="3556"/>
    <xdr:pic>
      <xdr:nvPicPr>
        <xdr:cNvPr id="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809952">
          <a:off x="0" y="19050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7</xdr:row>
      <xdr:rowOff>85725</xdr:rowOff>
    </xdr:from>
    <xdr:to>
      <xdr:col>1</xdr:col>
      <xdr:colOff>0</xdr:colOff>
      <xdr:row>9</xdr:row>
      <xdr:rowOff>38100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2247900"/>
          <a:ext cx="314325" cy="33337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7</xdr:row>
      <xdr:rowOff>95250</xdr:rowOff>
    </xdr:from>
    <xdr:ext cx="695326" cy="371475"/>
    <xdr:pic>
      <xdr:nvPicPr>
        <xdr:cNvPr id="15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4287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650748</xdr:colOff>
      <xdr:row>0</xdr:row>
      <xdr:rowOff>1524</xdr:rowOff>
    </xdr:to>
    <xdr:pic>
      <xdr:nvPicPr>
        <xdr:cNvPr id="2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987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650748</xdr:colOff>
      <xdr:row>0</xdr:row>
      <xdr:rowOff>1524</xdr:rowOff>
    </xdr:to>
    <xdr:pic>
      <xdr:nvPicPr>
        <xdr:cNvPr id="3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987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650748</xdr:colOff>
      <xdr:row>2</xdr:row>
      <xdr:rowOff>1524</xdr:rowOff>
    </xdr:to>
    <xdr:pic>
      <xdr:nvPicPr>
        <xdr:cNvPr id="4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6987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8</xdr:col>
      <xdr:colOff>533400</xdr:colOff>
      <xdr:row>3</xdr:row>
      <xdr:rowOff>171450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667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0</xdr:rowOff>
    </xdr:from>
    <xdr:ext cx="1200150" cy="3810"/>
    <xdr:pic>
      <xdr:nvPicPr>
        <xdr:cNvPr id="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20</xdr:row>
      <xdr:rowOff>0</xdr:rowOff>
    </xdr:from>
    <xdr:ext cx="1004570" cy="3556"/>
    <xdr:pic>
      <xdr:nvPicPr>
        <xdr:cNvPr id="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809952">
          <a:off x="0" y="245745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17</xdr:row>
      <xdr:rowOff>85725</xdr:rowOff>
    </xdr:from>
    <xdr:to>
      <xdr:col>1</xdr:col>
      <xdr:colOff>0</xdr:colOff>
      <xdr:row>19</xdr:row>
      <xdr:rowOff>38100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5038725"/>
          <a:ext cx="419100" cy="33337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17</xdr:row>
      <xdr:rowOff>95250</xdr:rowOff>
    </xdr:from>
    <xdr:ext cx="695326" cy="371475"/>
    <xdr:pic>
      <xdr:nvPicPr>
        <xdr:cNvPr id="15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9812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9873" cy="1524"/>
    <xdr:pic>
      <xdr:nvPicPr>
        <xdr:cNvPr id="2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987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1269873" cy="1524"/>
    <xdr:pic>
      <xdr:nvPicPr>
        <xdr:cNvPr id="3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987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0</xdr:rowOff>
    </xdr:from>
    <xdr:ext cx="1269873" cy="1524"/>
    <xdr:pic>
      <xdr:nvPicPr>
        <xdr:cNvPr id="4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6987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104775</xdr:colOff>
      <xdr:row>2</xdr:row>
      <xdr:rowOff>276225</xdr:rowOff>
    </xdr:from>
    <xdr:ext cx="1300353" cy="1524"/>
    <xdr:pic>
      <xdr:nvPicPr>
        <xdr:cNvPr id="5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6572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0</xdr:rowOff>
    </xdr:from>
    <xdr:ext cx="1200150" cy="3810"/>
    <xdr:pic>
      <xdr:nvPicPr>
        <xdr:cNvPr id="6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1004570" cy="3556"/>
    <xdr:pic>
      <xdr:nvPicPr>
        <xdr:cNvPr id="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809952">
          <a:off x="0" y="2733675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7</xdr:row>
      <xdr:rowOff>85725</xdr:rowOff>
    </xdr:from>
    <xdr:to>
      <xdr:col>1</xdr:col>
      <xdr:colOff>0</xdr:colOff>
      <xdr:row>9</xdr:row>
      <xdr:rowOff>38100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1971675"/>
          <a:ext cx="381000" cy="33337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7</xdr:row>
      <xdr:rowOff>95250</xdr:rowOff>
    </xdr:from>
    <xdr:ext cx="695326" cy="371475"/>
    <xdr:pic>
      <xdr:nvPicPr>
        <xdr:cNvPr id="15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22574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793623</xdr:colOff>
      <xdr:row>0</xdr:row>
      <xdr:rowOff>1524</xdr:rowOff>
    </xdr:to>
    <xdr:pic>
      <xdr:nvPicPr>
        <xdr:cNvPr id="2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26987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793623</xdr:colOff>
      <xdr:row>0</xdr:row>
      <xdr:rowOff>1524</xdr:rowOff>
    </xdr:to>
    <xdr:pic>
      <xdr:nvPicPr>
        <xdr:cNvPr id="3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26987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793623</xdr:colOff>
      <xdr:row>8</xdr:row>
      <xdr:rowOff>1524</xdr:rowOff>
    </xdr:to>
    <xdr:pic>
      <xdr:nvPicPr>
        <xdr:cNvPr id="4" name="137 Imagen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57700"/>
          <a:ext cx="126987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1300353" cy="1524"/>
    <xdr:pic>
      <xdr:nvPicPr>
        <xdr:cNvPr id="7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0</xdr:rowOff>
    </xdr:from>
    <xdr:ext cx="1200150" cy="3810"/>
    <xdr:pic>
      <xdr:nvPicPr>
        <xdr:cNvPr id="1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13620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29</xdr:row>
      <xdr:rowOff>104775</xdr:rowOff>
    </xdr:from>
    <xdr:ext cx="1200150" cy="3810"/>
    <xdr:pic>
      <xdr:nvPicPr>
        <xdr:cNvPr id="2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07727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1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2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3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3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3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3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3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3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3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3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3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3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4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4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4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4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809952">
          <a:off x="521970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4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4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4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4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4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4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5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5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5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5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5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5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5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5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5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5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6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6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6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6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6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6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6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6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6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6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7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7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7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7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7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7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7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7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7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7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8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8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8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8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8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8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8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8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8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8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9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9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9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9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9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9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9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9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9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49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0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0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0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0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0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0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0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0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0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0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1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1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1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1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1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1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1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1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1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1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2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21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22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2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24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25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26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27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2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2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1004570" cy="3556"/>
    <xdr:pic>
      <xdr:nvPicPr>
        <xdr:cNvPr id="530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104775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514350</xdr:colOff>
      <xdr:row>0</xdr:row>
      <xdr:rowOff>0</xdr:rowOff>
    </xdr:from>
    <xdr:ext cx="1300353" cy="1524"/>
    <xdr:pic>
      <xdr:nvPicPr>
        <xdr:cNvPr id="539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200025</xdr:colOff>
      <xdr:row>23</xdr:row>
      <xdr:rowOff>85725</xdr:rowOff>
    </xdr:from>
    <xdr:to>
      <xdr:col>1</xdr:col>
      <xdr:colOff>0</xdr:colOff>
      <xdr:row>25</xdr:row>
      <xdr:rowOff>38100</xdr:rowOff>
    </xdr:to>
    <xdr:grpSp>
      <xdr:nvGrpSpPr>
        <xdr:cNvPr id="540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200025" y="6562725"/>
          <a:ext cx="276225" cy="333375"/>
          <a:chOff x="683" y="470"/>
          <a:chExt cx="771" cy="680"/>
        </a:xfrm>
      </xdr:grpSpPr>
      <xdr:sp macro="" textlink="">
        <xdr:nvSpPr>
          <xdr:cNvPr id="541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42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43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44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45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23</xdr:row>
      <xdr:rowOff>95250</xdr:rowOff>
    </xdr:from>
    <xdr:ext cx="695326" cy="371475"/>
    <xdr:pic>
      <xdr:nvPicPr>
        <xdr:cNvPr id="546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9720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161924</xdr:colOff>
      <xdr:row>2</xdr:row>
      <xdr:rowOff>85724</xdr:rowOff>
    </xdr:from>
    <xdr:to>
      <xdr:col>14</xdr:col>
      <xdr:colOff>704849</xdr:colOff>
      <xdr:row>21</xdr:row>
      <xdr:rowOff>419099</xdr:rowOff>
    </xdr:to>
    <xdr:sp macro="" textlink="">
      <xdr:nvSpPr>
        <xdr:cNvPr id="5" name="Cerrar llave 4"/>
        <xdr:cNvSpPr/>
      </xdr:nvSpPr>
      <xdr:spPr>
        <a:xfrm>
          <a:off x="9353549" y="466724"/>
          <a:ext cx="542925" cy="58007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N11"/>
    </sheetView>
  </sheetViews>
  <sheetFormatPr baseColWidth="10" defaultRowHeight="15" x14ac:dyDescent="0.25"/>
  <cols>
    <col min="1" max="1" width="7.7109375" customWidth="1"/>
    <col min="3" max="3" width="6.5703125" customWidth="1"/>
    <col min="4" max="4" width="13.5703125" customWidth="1"/>
    <col min="5" max="5" width="6.28515625" customWidth="1"/>
    <col min="7" max="7" width="6.5703125" customWidth="1"/>
    <col min="9" max="9" width="7.28515625" customWidth="1"/>
    <col min="11" max="11" width="7.85546875" customWidth="1"/>
    <col min="12" max="12" width="7.42578125" customWidth="1"/>
    <col min="13" max="13" width="6.42578125" customWidth="1"/>
    <col min="14" max="14" width="7.5703125" customWidth="1"/>
  </cols>
  <sheetData>
    <row r="1" spans="1:14" x14ac:dyDescent="0.25">
      <c r="A1" s="10"/>
      <c r="B1" s="10" t="s">
        <v>35</v>
      </c>
      <c r="C1" s="10"/>
      <c r="D1" s="10"/>
      <c r="E1" s="10"/>
      <c r="F1" s="11"/>
      <c r="G1" s="10"/>
      <c r="H1" s="10"/>
      <c r="I1" s="10"/>
      <c r="J1" s="10"/>
      <c r="K1" s="10"/>
    </row>
    <row r="2" spans="1:14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  <c r="G2" s="12" t="s">
        <v>4</v>
      </c>
      <c r="H2" s="12" t="s">
        <v>6</v>
      </c>
      <c r="I2" s="12" t="s">
        <v>4</v>
      </c>
      <c r="J2" s="12" t="s">
        <v>7</v>
      </c>
      <c r="K2" s="12" t="s">
        <v>4</v>
      </c>
      <c r="L2" s="36" t="s">
        <v>12</v>
      </c>
      <c r="M2" s="36" t="s">
        <v>4</v>
      </c>
      <c r="N2" s="36" t="s">
        <v>8</v>
      </c>
    </row>
    <row r="3" spans="1:14" ht="24.75" x14ac:dyDescent="0.25">
      <c r="A3" s="61"/>
      <c r="B3" s="57"/>
      <c r="C3" s="24"/>
      <c r="D3" s="56" t="s">
        <v>36</v>
      </c>
      <c r="E3" s="20"/>
      <c r="F3" s="57"/>
      <c r="G3" s="20"/>
      <c r="H3" s="57" t="s">
        <v>37</v>
      </c>
      <c r="I3" s="21"/>
      <c r="J3" s="56"/>
      <c r="K3" s="24"/>
      <c r="L3" s="56"/>
      <c r="M3" s="23"/>
      <c r="N3" s="20"/>
    </row>
    <row r="4" spans="1:14" x14ac:dyDescent="0.25">
      <c r="A4" s="58">
        <v>7.92</v>
      </c>
      <c r="B4" s="82"/>
      <c r="C4" s="28"/>
      <c r="D4" s="27" t="s">
        <v>13</v>
      </c>
      <c r="E4" s="33">
        <v>1.5</v>
      </c>
      <c r="F4" s="27"/>
      <c r="G4" s="25"/>
      <c r="H4" s="27" t="s">
        <v>16</v>
      </c>
      <c r="I4" s="25">
        <v>0.33</v>
      </c>
      <c r="J4" s="27"/>
      <c r="K4" s="28"/>
      <c r="L4" s="27"/>
      <c r="M4" s="27"/>
      <c r="N4" s="25">
        <f>E4+I4</f>
        <v>1.83</v>
      </c>
    </row>
    <row r="5" spans="1:14" ht="24.75" x14ac:dyDescent="0.25">
      <c r="A5" s="54"/>
      <c r="B5" s="57"/>
      <c r="C5" s="30"/>
      <c r="D5" s="57" t="s">
        <v>36</v>
      </c>
      <c r="E5" s="34"/>
      <c r="F5" s="57"/>
      <c r="G5" s="34"/>
      <c r="H5" s="57"/>
      <c r="I5" s="34"/>
      <c r="J5" s="57"/>
      <c r="K5" s="35"/>
      <c r="L5" s="23"/>
      <c r="M5" s="23"/>
      <c r="N5" s="20"/>
    </row>
    <row r="6" spans="1:14" ht="60.75" x14ac:dyDescent="0.25">
      <c r="A6" s="58">
        <v>0.5</v>
      </c>
      <c r="B6" s="63"/>
      <c r="C6" s="28"/>
      <c r="D6" s="64" t="s">
        <v>38</v>
      </c>
      <c r="E6" s="74">
        <v>0.11</v>
      </c>
      <c r="F6" s="83"/>
      <c r="G6" s="74"/>
      <c r="H6" s="64"/>
      <c r="I6" s="74"/>
      <c r="J6" s="64"/>
      <c r="K6" s="60"/>
      <c r="L6" s="26"/>
      <c r="M6" s="27"/>
      <c r="N6" s="25">
        <f>E6</f>
        <v>0.11</v>
      </c>
    </row>
    <row r="7" spans="1:14" x14ac:dyDescent="0.25">
      <c r="A7" s="84">
        <f>SUM(A3:A6)</f>
        <v>8.42</v>
      </c>
      <c r="B7" s="85" t="s">
        <v>8</v>
      </c>
      <c r="C7" s="8">
        <f>SUM(C3:C6)</f>
        <v>0</v>
      </c>
      <c r="D7" s="7"/>
      <c r="E7" s="8">
        <f>SUM(E3:E6)</f>
        <v>1.61</v>
      </c>
      <c r="F7" s="86"/>
      <c r="G7" s="8">
        <f>SUM(G3:G6)</f>
        <v>0</v>
      </c>
      <c r="H7" s="87"/>
      <c r="I7" s="8">
        <f>SUM(I3:I6)</f>
        <v>0.33</v>
      </c>
      <c r="J7" s="87"/>
      <c r="K7" s="8">
        <f>SUM(K3:K6)</f>
        <v>0</v>
      </c>
      <c r="L7" s="88"/>
      <c r="M7" s="88"/>
      <c r="N7" s="8">
        <f>SUM(N3:N6)</f>
        <v>1.9400000000000002</v>
      </c>
    </row>
    <row r="9" spans="1:14" x14ac:dyDescent="0.25">
      <c r="A9" s="17"/>
      <c r="B9" s="89"/>
      <c r="C9" s="10" t="s">
        <v>9</v>
      </c>
      <c r="D9" s="18"/>
      <c r="E9" s="89"/>
      <c r="F9" s="90"/>
      <c r="G9" s="89"/>
      <c r="H9" s="10" t="s">
        <v>10</v>
      </c>
      <c r="I9" s="89"/>
      <c r="J9" s="89"/>
    </row>
    <row r="10" spans="1:14" x14ac:dyDescent="0.25">
      <c r="A10" s="10"/>
      <c r="B10" s="10"/>
      <c r="C10" s="10" t="s">
        <v>11</v>
      </c>
      <c r="D10" s="10"/>
      <c r="E10" s="10"/>
      <c r="F10" s="91">
        <v>45016</v>
      </c>
      <c r="G10" s="19"/>
      <c r="I10" s="10"/>
      <c r="J10" s="89">
        <f>N7*4.33</f>
        <v>8.4002000000000017</v>
      </c>
      <c r="K10" s="10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sqref="A1:N20"/>
    </sheetView>
  </sheetViews>
  <sheetFormatPr baseColWidth="10" defaultRowHeight="15" x14ac:dyDescent="0.25"/>
  <cols>
    <col min="1" max="1" width="9.28515625" customWidth="1"/>
    <col min="3" max="3" width="8" customWidth="1"/>
    <col min="4" max="4" width="14.42578125" customWidth="1"/>
    <col min="5" max="5" width="7.140625" customWidth="1"/>
    <col min="7" max="7" width="7.7109375" customWidth="1"/>
    <col min="8" max="8" width="14" customWidth="1"/>
    <col min="9" max="9" width="8.7109375" customWidth="1"/>
    <col min="11" max="11" width="8" customWidth="1"/>
    <col min="12" max="12" width="3.140625" customWidth="1"/>
    <col min="13" max="13" width="7.140625" customWidth="1"/>
    <col min="14" max="14" width="7.85546875" customWidth="1"/>
  </cols>
  <sheetData>
    <row r="1" spans="1:14" x14ac:dyDescent="0.25">
      <c r="A1" s="10"/>
      <c r="B1" s="10" t="s">
        <v>35</v>
      </c>
      <c r="C1" s="10"/>
      <c r="D1" s="10"/>
      <c r="E1" s="10"/>
      <c r="F1" s="11"/>
      <c r="G1" s="10"/>
      <c r="H1" s="10"/>
      <c r="I1" s="10"/>
      <c r="J1" s="10"/>
      <c r="K1" s="10"/>
    </row>
    <row r="2" spans="1:14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  <c r="G2" s="12" t="s">
        <v>4</v>
      </c>
      <c r="H2" s="12" t="s">
        <v>6</v>
      </c>
      <c r="I2" s="12" t="s">
        <v>4</v>
      </c>
      <c r="J2" s="12" t="s">
        <v>7</v>
      </c>
      <c r="K2" s="12" t="s">
        <v>4</v>
      </c>
      <c r="L2" s="36" t="s">
        <v>12</v>
      </c>
      <c r="M2" s="36" t="s">
        <v>4</v>
      </c>
      <c r="N2" s="36" t="s">
        <v>8</v>
      </c>
    </row>
    <row r="3" spans="1:14" ht="24.75" x14ac:dyDescent="0.25">
      <c r="A3" s="61"/>
      <c r="B3" s="57"/>
      <c r="C3" s="24"/>
      <c r="D3" s="56" t="s">
        <v>36</v>
      </c>
      <c r="E3" s="20"/>
      <c r="F3" s="57"/>
      <c r="G3" s="20"/>
      <c r="H3" s="57" t="s">
        <v>37</v>
      </c>
      <c r="I3" s="21"/>
      <c r="J3" s="56"/>
      <c r="K3" s="24"/>
      <c r="L3" s="56"/>
      <c r="M3" s="23"/>
      <c r="N3" s="20"/>
    </row>
    <row r="4" spans="1:14" x14ac:dyDescent="0.25">
      <c r="A4" s="58">
        <v>7.92</v>
      </c>
      <c r="B4" s="82"/>
      <c r="C4" s="28"/>
      <c r="D4" s="27" t="s">
        <v>13</v>
      </c>
      <c r="E4" s="33">
        <v>1.5</v>
      </c>
      <c r="F4" s="27"/>
      <c r="G4" s="25"/>
      <c r="H4" s="27" t="s">
        <v>16</v>
      </c>
      <c r="I4" s="25">
        <v>0.33</v>
      </c>
      <c r="J4" s="27"/>
      <c r="K4" s="28"/>
      <c r="L4" s="27"/>
      <c r="M4" s="27"/>
      <c r="N4" s="25">
        <f>E4+I4</f>
        <v>1.83</v>
      </c>
    </row>
    <row r="5" spans="1:14" ht="24.75" x14ac:dyDescent="0.25">
      <c r="A5" s="54"/>
      <c r="B5" s="57"/>
      <c r="C5" s="30"/>
      <c r="D5" s="57" t="s">
        <v>36</v>
      </c>
      <c r="E5" s="34"/>
      <c r="F5" s="57"/>
      <c r="G5" s="34"/>
      <c r="H5" s="57"/>
      <c r="I5" s="34"/>
      <c r="J5" s="57"/>
      <c r="K5" s="35"/>
      <c r="L5" s="23"/>
      <c r="M5" s="23"/>
      <c r="N5" s="20"/>
    </row>
    <row r="6" spans="1:14" ht="60.75" x14ac:dyDescent="0.25">
      <c r="A6" s="58">
        <v>0.5</v>
      </c>
      <c r="B6" s="63"/>
      <c r="C6" s="28"/>
      <c r="D6" s="64" t="s">
        <v>38</v>
      </c>
      <c r="E6" s="74">
        <v>0.11</v>
      </c>
      <c r="F6" s="83"/>
      <c r="G6" s="74"/>
      <c r="H6" s="64"/>
      <c r="I6" s="74"/>
      <c r="J6" s="64"/>
      <c r="K6" s="60"/>
      <c r="L6" s="26"/>
      <c r="M6" s="27"/>
      <c r="N6" s="25">
        <f>E6</f>
        <v>0.11</v>
      </c>
    </row>
    <row r="7" spans="1:14" ht="24.75" x14ac:dyDescent="0.25">
      <c r="A7" s="20"/>
      <c r="B7" s="92"/>
      <c r="C7" s="24"/>
      <c r="D7" s="57" t="s">
        <v>39</v>
      </c>
      <c r="E7" s="20"/>
      <c r="F7" s="22"/>
      <c r="G7" s="20"/>
      <c r="H7" s="23"/>
      <c r="I7" s="20"/>
      <c r="J7" s="93" t="s">
        <v>39</v>
      </c>
      <c r="K7" s="20"/>
      <c r="L7" s="23"/>
      <c r="M7" s="23"/>
      <c r="N7" s="20"/>
    </row>
    <row r="8" spans="1:14" x14ac:dyDescent="0.25">
      <c r="A8" s="25">
        <v>7.66</v>
      </c>
      <c r="B8" s="27"/>
      <c r="C8" s="28"/>
      <c r="D8" s="94" t="s">
        <v>13</v>
      </c>
      <c r="E8" s="95">
        <v>1.27</v>
      </c>
      <c r="F8" s="26"/>
      <c r="G8" s="25"/>
      <c r="H8" s="26"/>
      <c r="I8" s="25"/>
      <c r="J8" s="27" t="s">
        <v>14</v>
      </c>
      <c r="K8" s="25">
        <v>0.5</v>
      </c>
      <c r="L8" s="27"/>
      <c r="M8" s="27"/>
      <c r="N8" s="25">
        <f>C8+E8+G8+I8+K8+M8</f>
        <v>1.77</v>
      </c>
    </row>
    <row r="9" spans="1:14" ht="24.75" x14ac:dyDescent="0.25">
      <c r="A9" s="20"/>
      <c r="B9" s="22" t="s">
        <v>40</v>
      </c>
      <c r="C9" s="24"/>
      <c r="D9" s="22"/>
      <c r="E9" s="20"/>
      <c r="F9" s="22"/>
      <c r="G9" s="20"/>
      <c r="H9" s="22" t="s">
        <v>40</v>
      </c>
      <c r="I9" s="20"/>
      <c r="J9" s="22"/>
      <c r="K9" s="20"/>
      <c r="L9" s="22"/>
      <c r="M9" s="96"/>
      <c r="N9" s="20"/>
    </row>
    <row r="10" spans="1:14" x14ac:dyDescent="0.25">
      <c r="A10" s="25">
        <v>4.01</v>
      </c>
      <c r="B10" s="26" t="s">
        <v>13</v>
      </c>
      <c r="C10" s="28">
        <v>0.59</v>
      </c>
      <c r="D10" s="26"/>
      <c r="E10" s="25"/>
      <c r="F10" s="26"/>
      <c r="G10" s="25"/>
      <c r="H10" s="26" t="s">
        <v>14</v>
      </c>
      <c r="I10" s="25">
        <v>0.33</v>
      </c>
      <c r="J10" s="26"/>
      <c r="K10" s="25"/>
      <c r="L10" s="26"/>
      <c r="M10" s="97"/>
      <c r="N10" s="25">
        <f>M10+K10+I10+G10+E10+C10</f>
        <v>0.91999999999999993</v>
      </c>
    </row>
    <row r="11" spans="1:14" ht="24.75" x14ac:dyDescent="0.25">
      <c r="A11" s="99"/>
      <c r="B11" s="22" t="s">
        <v>44</v>
      </c>
      <c r="C11" s="24"/>
      <c r="D11" s="23"/>
      <c r="E11" s="100"/>
      <c r="F11" s="22"/>
      <c r="G11" s="20"/>
      <c r="H11" s="23" t="s">
        <v>44</v>
      </c>
      <c r="I11" s="100"/>
      <c r="J11" s="69"/>
      <c r="K11" s="100"/>
      <c r="L11" s="22"/>
      <c r="M11" s="96"/>
      <c r="N11" s="20"/>
    </row>
    <row r="12" spans="1:14" x14ac:dyDescent="0.25">
      <c r="A12" s="101">
        <v>4.83</v>
      </c>
      <c r="B12" s="26" t="s">
        <v>14</v>
      </c>
      <c r="C12" s="28">
        <v>0.36</v>
      </c>
      <c r="D12" s="27"/>
      <c r="E12" s="33"/>
      <c r="F12" s="26"/>
      <c r="G12" s="25"/>
      <c r="H12" s="27" t="s">
        <v>13</v>
      </c>
      <c r="I12" s="33">
        <v>0.75</v>
      </c>
      <c r="J12" s="73"/>
      <c r="K12" s="33"/>
      <c r="L12" s="26"/>
      <c r="M12" s="97"/>
      <c r="N12" s="25">
        <f>M12+K12+I12+G12+E12+C12</f>
        <v>1.1099999999999999</v>
      </c>
    </row>
    <row r="13" spans="1:14" ht="24" x14ac:dyDescent="0.25">
      <c r="A13" s="20"/>
      <c r="B13" s="67" t="s">
        <v>45</v>
      </c>
      <c r="C13" s="102"/>
      <c r="D13" s="67"/>
      <c r="E13" s="66"/>
      <c r="F13" s="65"/>
      <c r="G13" s="103"/>
      <c r="H13" s="67" t="s">
        <v>45</v>
      </c>
      <c r="I13" s="66"/>
      <c r="J13" s="67"/>
      <c r="K13" s="66"/>
      <c r="L13" s="104"/>
      <c r="M13" s="104"/>
      <c r="N13" s="105"/>
    </row>
    <row r="14" spans="1:14" x14ac:dyDescent="0.25">
      <c r="A14" s="25">
        <v>6.5</v>
      </c>
      <c r="B14" s="73" t="s">
        <v>13</v>
      </c>
      <c r="C14" s="75">
        <v>0.75</v>
      </c>
      <c r="D14" s="73"/>
      <c r="E14" s="72"/>
      <c r="F14" s="73"/>
      <c r="G14" s="106"/>
      <c r="H14" s="73" t="s">
        <v>13</v>
      </c>
      <c r="I14" s="72">
        <v>0.75</v>
      </c>
      <c r="J14" s="73"/>
      <c r="K14" s="72"/>
      <c r="L14" s="73"/>
      <c r="M14" s="107"/>
      <c r="N14" s="106">
        <f>C14+E14+G14+I14+K14+M14</f>
        <v>1.5</v>
      </c>
    </row>
    <row r="15" spans="1:14" ht="24.75" x14ac:dyDescent="0.25">
      <c r="A15" s="61"/>
      <c r="B15" s="57" t="s">
        <v>41</v>
      </c>
      <c r="C15" s="24"/>
      <c r="D15" s="57" t="s">
        <v>41</v>
      </c>
      <c r="E15" s="24"/>
      <c r="F15" s="57" t="s">
        <v>41</v>
      </c>
      <c r="G15" s="20"/>
      <c r="H15" s="57" t="s">
        <v>41</v>
      </c>
      <c r="I15" s="21"/>
      <c r="J15" s="57" t="s">
        <v>41</v>
      </c>
      <c r="K15" s="24"/>
      <c r="L15" s="56"/>
      <c r="M15" s="23"/>
      <c r="N15" s="24"/>
    </row>
    <row r="16" spans="1:14" ht="36.75" x14ac:dyDescent="0.25">
      <c r="A16" s="58">
        <v>40</v>
      </c>
      <c r="B16" s="64" t="s">
        <v>42</v>
      </c>
      <c r="C16" s="28">
        <v>1.85</v>
      </c>
      <c r="D16" s="63" t="s">
        <v>43</v>
      </c>
      <c r="E16" s="98">
        <v>1.84</v>
      </c>
      <c r="F16" s="63" t="s">
        <v>42</v>
      </c>
      <c r="G16" s="25">
        <v>1.85</v>
      </c>
      <c r="H16" s="63" t="s">
        <v>43</v>
      </c>
      <c r="I16" s="25">
        <v>1.84</v>
      </c>
      <c r="J16" s="63" t="s">
        <v>42</v>
      </c>
      <c r="K16" s="28">
        <v>1.85</v>
      </c>
      <c r="L16" s="27"/>
      <c r="M16" s="27"/>
      <c r="N16" s="28">
        <f>C16+E16+G16+I16+K16+M16</f>
        <v>9.23</v>
      </c>
    </row>
    <row r="17" spans="1:14" x14ac:dyDescent="0.25">
      <c r="A17" s="84">
        <f>SUM(A3:A16)</f>
        <v>71.419999999999987</v>
      </c>
      <c r="B17" s="85" t="s">
        <v>8</v>
      </c>
      <c r="C17" s="8">
        <f>SUM(C3:C16)</f>
        <v>3.55</v>
      </c>
      <c r="D17" s="7"/>
      <c r="E17" s="8">
        <f>SUM(E3:E16)</f>
        <v>4.72</v>
      </c>
      <c r="F17" s="86"/>
      <c r="G17" s="8">
        <v>1.85</v>
      </c>
      <c r="H17" s="87"/>
      <c r="I17" s="8">
        <f>SUM(I3:I16)</f>
        <v>4</v>
      </c>
      <c r="J17" s="87"/>
      <c r="K17" s="8">
        <f>SUM(K3:K16)</f>
        <v>2.35</v>
      </c>
      <c r="L17" s="88"/>
      <c r="M17" s="88"/>
      <c r="N17" s="8">
        <f>SUM(N3:N16)</f>
        <v>16.47</v>
      </c>
    </row>
    <row r="19" spans="1:14" x14ac:dyDescent="0.25">
      <c r="A19" s="17"/>
      <c r="B19" s="89"/>
      <c r="C19" s="10" t="s">
        <v>9</v>
      </c>
      <c r="D19" s="18"/>
      <c r="E19" s="89"/>
      <c r="F19" s="90"/>
      <c r="G19" s="89"/>
      <c r="H19" s="10" t="s">
        <v>10</v>
      </c>
      <c r="I19" s="89"/>
      <c r="J19" s="89"/>
    </row>
    <row r="20" spans="1:14" x14ac:dyDescent="0.25">
      <c r="A20" s="10"/>
      <c r="B20" s="10"/>
      <c r="C20" s="10" t="s">
        <v>11</v>
      </c>
      <c r="D20" s="10"/>
      <c r="E20" s="10"/>
      <c r="F20" s="91">
        <v>45001</v>
      </c>
      <c r="G20" s="19"/>
      <c r="I20" s="10"/>
      <c r="J20" s="89">
        <f>N17*4.33</f>
        <v>71.315100000000001</v>
      </c>
      <c r="K20" s="10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sqref="A1:N10"/>
    </sheetView>
  </sheetViews>
  <sheetFormatPr baseColWidth="10" defaultRowHeight="15" x14ac:dyDescent="0.25"/>
  <cols>
    <col min="1" max="1" width="8.7109375" customWidth="1"/>
    <col min="2" max="2" width="7.85546875" customWidth="1"/>
    <col min="3" max="3" width="7.28515625" customWidth="1"/>
    <col min="4" max="4" width="14" customWidth="1"/>
    <col min="5" max="5" width="7.28515625" customWidth="1"/>
    <col min="6" max="6" width="9.140625" customWidth="1"/>
    <col min="7" max="7" width="6.42578125" customWidth="1"/>
    <col min="8" max="8" width="13" customWidth="1"/>
    <col min="9" max="9" width="7.28515625" customWidth="1"/>
    <col min="10" max="10" width="7.85546875" customWidth="1"/>
    <col min="11" max="11" width="6" customWidth="1"/>
    <col min="12" max="12" width="7.5703125" customWidth="1"/>
    <col min="13" max="13" width="6.140625" customWidth="1"/>
  </cols>
  <sheetData>
    <row r="1" spans="1:14" x14ac:dyDescent="0.25">
      <c r="A1" s="10"/>
      <c r="B1" s="10" t="s">
        <v>35</v>
      </c>
      <c r="C1" s="10"/>
      <c r="D1" s="10"/>
      <c r="E1" s="10"/>
      <c r="F1" s="11"/>
      <c r="G1" s="10"/>
      <c r="H1" s="10"/>
      <c r="I1" s="10"/>
      <c r="J1" s="10"/>
      <c r="K1" s="10"/>
    </row>
    <row r="2" spans="1:14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  <c r="G2" s="12" t="s">
        <v>4</v>
      </c>
      <c r="H2" s="12" t="s">
        <v>6</v>
      </c>
      <c r="I2" s="12" t="s">
        <v>4</v>
      </c>
      <c r="J2" s="12" t="s">
        <v>7</v>
      </c>
      <c r="K2" s="12" t="s">
        <v>4</v>
      </c>
      <c r="L2" s="36" t="s">
        <v>12</v>
      </c>
      <c r="M2" s="36" t="s">
        <v>4</v>
      </c>
      <c r="N2" s="36" t="s">
        <v>8</v>
      </c>
    </row>
    <row r="3" spans="1:14" ht="24.75" x14ac:dyDescent="0.25">
      <c r="A3" s="61"/>
      <c r="B3" s="57"/>
      <c r="C3" s="24"/>
      <c r="D3" s="56" t="s">
        <v>36</v>
      </c>
      <c r="E3" s="20"/>
      <c r="F3" s="57"/>
      <c r="G3" s="20"/>
      <c r="H3" s="57" t="s">
        <v>37</v>
      </c>
      <c r="I3" s="21"/>
      <c r="J3" s="56"/>
      <c r="K3" s="24"/>
      <c r="L3" s="56"/>
      <c r="M3" s="23"/>
      <c r="N3" s="20"/>
    </row>
    <row r="4" spans="1:14" x14ac:dyDescent="0.25">
      <c r="A4" s="58">
        <v>7.92</v>
      </c>
      <c r="B4" s="82"/>
      <c r="C4" s="28"/>
      <c r="D4" s="27" t="s">
        <v>13</v>
      </c>
      <c r="E4" s="33">
        <v>1.5</v>
      </c>
      <c r="F4" s="27"/>
      <c r="G4" s="25"/>
      <c r="H4" s="27" t="s">
        <v>16</v>
      </c>
      <c r="I4" s="25">
        <v>0.33</v>
      </c>
      <c r="J4" s="27"/>
      <c r="K4" s="28"/>
      <c r="L4" s="27"/>
      <c r="M4" s="27"/>
      <c r="N4" s="25">
        <f>E4+I4</f>
        <v>1.83</v>
      </c>
    </row>
    <row r="5" spans="1:14" x14ac:dyDescent="0.25">
      <c r="A5" s="54"/>
      <c r="B5" s="57"/>
      <c r="C5" s="30"/>
      <c r="D5" s="57" t="s">
        <v>36</v>
      </c>
      <c r="E5" s="34"/>
      <c r="F5" s="57"/>
      <c r="G5" s="34"/>
      <c r="H5" s="57"/>
      <c r="I5" s="34"/>
      <c r="J5" s="57"/>
      <c r="K5" s="35"/>
      <c r="L5" s="23"/>
      <c r="M5" s="23"/>
      <c r="N5" s="20"/>
    </row>
    <row r="6" spans="1:14" ht="48.75" x14ac:dyDescent="0.25">
      <c r="A6" s="58">
        <v>0.5</v>
      </c>
      <c r="B6" s="63"/>
      <c r="C6" s="28"/>
      <c r="D6" s="64" t="s">
        <v>38</v>
      </c>
      <c r="E6" s="74">
        <v>0.11</v>
      </c>
      <c r="F6" s="83"/>
      <c r="G6" s="74"/>
      <c r="H6" s="64"/>
      <c r="I6" s="74"/>
      <c r="J6" s="64"/>
      <c r="K6" s="60"/>
      <c r="L6" s="26"/>
      <c r="M6" s="27"/>
      <c r="N6" s="25">
        <f>E6</f>
        <v>0.11</v>
      </c>
    </row>
    <row r="7" spans="1:14" x14ac:dyDescent="0.25">
      <c r="A7" s="84">
        <f>SUM(A3:A6)</f>
        <v>8.42</v>
      </c>
      <c r="B7" s="85" t="s">
        <v>8</v>
      </c>
      <c r="C7" s="8">
        <f>SUM(C3:C6)</f>
        <v>0</v>
      </c>
      <c r="D7" s="7"/>
      <c r="E7" s="8">
        <f>SUM(E3:E6)</f>
        <v>1.61</v>
      </c>
      <c r="F7" s="86"/>
      <c r="G7" s="8">
        <f>SUM(G3:G6)</f>
        <v>0</v>
      </c>
      <c r="H7" s="87"/>
      <c r="I7" s="8">
        <f>SUM(I3:I6)</f>
        <v>0.33</v>
      </c>
      <c r="J7" s="87"/>
      <c r="K7" s="8">
        <f>SUM(K3:K6)</f>
        <v>0</v>
      </c>
      <c r="L7" s="88"/>
      <c r="M7" s="88"/>
      <c r="N7" s="8">
        <f>SUM(N3:N6)</f>
        <v>1.9400000000000002</v>
      </c>
    </row>
    <row r="9" spans="1:14" x14ac:dyDescent="0.25">
      <c r="A9" s="17"/>
      <c r="B9" s="89"/>
      <c r="C9" s="10" t="s">
        <v>9</v>
      </c>
      <c r="D9" s="18"/>
      <c r="E9" s="89"/>
      <c r="F9" s="90"/>
      <c r="G9" s="89"/>
      <c r="H9" s="10" t="s">
        <v>10</v>
      </c>
      <c r="I9" s="89"/>
      <c r="J9" s="89"/>
    </row>
    <row r="10" spans="1:14" x14ac:dyDescent="0.25">
      <c r="A10" s="10"/>
      <c r="B10" s="10"/>
      <c r="C10" s="10" t="s">
        <v>11</v>
      </c>
      <c r="D10" s="10"/>
      <c r="E10" s="10"/>
      <c r="F10" s="91">
        <v>44992</v>
      </c>
      <c r="G10" s="19"/>
      <c r="I10" s="10"/>
      <c r="J10" s="89">
        <f>N7*4.33</f>
        <v>8.4002000000000017</v>
      </c>
      <c r="K10" s="10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opLeftCell="A7" workbookViewId="0">
      <selection sqref="A1:N26"/>
    </sheetView>
  </sheetViews>
  <sheetFormatPr baseColWidth="10" defaultRowHeight="15" x14ac:dyDescent="0.25"/>
  <cols>
    <col min="1" max="1" width="7.140625" customWidth="1"/>
    <col min="2" max="2" width="15.42578125" customWidth="1"/>
    <col min="3" max="3" width="6.28515625" customWidth="1"/>
    <col min="4" max="4" width="17" customWidth="1"/>
    <col min="5" max="5" width="6.85546875" customWidth="1"/>
    <col min="6" max="6" width="14.42578125" customWidth="1"/>
    <col min="7" max="7" width="6.7109375" customWidth="1"/>
    <col min="8" max="8" width="12.28515625" customWidth="1"/>
    <col min="9" max="9" width="8.28515625" customWidth="1"/>
    <col min="10" max="10" width="15.140625" customWidth="1"/>
    <col min="11" max="11" width="8.28515625" customWidth="1"/>
    <col min="12" max="13" width="7.42578125" customWidth="1"/>
    <col min="14" max="14" width="8.28515625" customWidth="1"/>
  </cols>
  <sheetData>
    <row r="1" spans="1:16" x14ac:dyDescent="0.25">
      <c r="A1" s="10"/>
      <c r="B1" s="10" t="s">
        <v>35</v>
      </c>
      <c r="C1" s="10"/>
      <c r="D1" s="10"/>
      <c r="E1" s="10"/>
      <c r="F1" s="11"/>
      <c r="G1" s="10"/>
      <c r="H1" s="10"/>
      <c r="I1" s="10"/>
      <c r="J1" s="10"/>
      <c r="K1" s="10"/>
    </row>
    <row r="2" spans="1:16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  <c r="G2" s="12" t="s">
        <v>4</v>
      </c>
      <c r="H2" s="12" t="s">
        <v>6</v>
      </c>
      <c r="I2" s="12" t="s">
        <v>4</v>
      </c>
      <c r="J2" s="12" t="s">
        <v>7</v>
      </c>
      <c r="K2" s="12" t="s">
        <v>4</v>
      </c>
      <c r="L2" s="36" t="s">
        <v>12</v>
      </c>
      <c r="M2" s="36" t="s">
        <v>4</v>
      </c>
      <c r="N2" s="36" t="s">
        <v>8</v>
      </c>
    </row>
    <row r="3" spans="1:16" ht="23.25" customHeight="1" x14ac:dyDescent="0.25">
      <c r="A3" s="2"/>
      <c r="B3" s="37" t="s">
        <v>17</v>
      </c>
      <c r="C3" s="14"/>
      <c r="D3" s="1"/>
      <c r="E3" s="38"/>
      <c r="F3" s="5"/>
      <c r="G3" s="39"/>
      <c r="H3" s="1" t="s">
        <v>17</v>
      </c>
      <c r="I3" s="9"/>
      <c r="J3" s="1"/>
      <c r="K3" s="9"/>
      <c r="L3" s="40"/>
      <c r="M3" s="40"/>
      <c r="N3" s="20"/>
    </row>
    <row r="4" spans="1:16" ht="32.25" customHeight="1" x14ac:dyDescent="0.25">
      <c r="A4" s="41">
        <v>5.27</v>
      </c>
      <c r="B4" s="42" t="s">
        <v>14</v>
      </c>
      <c r="C4" s="15">
        <v>0.33</v>
      </c>
      <c r="D4" s="3"/>
      <c r="E4" s="43"/>
      <c r="F4" s="4"/>
      <c r="G4" s="44"/>
      <c r="H4" s="6" t="s">
        <v>18</v>
      </c>
      <c r="I4" s="44">
        <v>0.89</v>
      </c>
      <c r="J4" s="3"/>
      <c r="K4" s="45"/>
      <c r="L4" s="46"/>
      <c r="M4" s="46"/>
      <c r="N4" s="25">
        <f>C4+E4+G4+I4+K4</f>
        <v>1.22</v>
      </c>
    </row>
    <row r="5" spans="1:16" ht="21.75" customHeight="1" x14ac:dyDescent="0.25">
      <c r="A5" s="2"/>
      <c r="B5" s="16" t="s">
        <v>19</v>
      </c>
      <c r="C5" s="14"/>
      <c r="D5" s="47"/>
      <c r="E5" s="38"/>
      <c r="F5" s="16"/>
      <c r="G5" s="39"/>
      <c r="H5" s="48" t="s">
        <v>20</v>
      </c>
      <c r="I5" s="39"/>
      <c r="J5" s="47"/>
      <c r="K5" s="9"/>
      <c r="L5" s="49"/>
      <c r="M5" s="40"/>
      <c r="N5" s="20"/>
    </row>
    <row r="6" spans="1:16" ht="14.25" customHeight="1" x14ac:dyDescent="0.25">
      <c r="A6" s="41">
        <v>5.91</v>
      </c>
      <c r="B6" s="50" t="s">
        <v>14</v>
      </c>
      <c r="C6" s="15">
        <v>0.5</v>
      </c>
      <c r="D6" s="51"/>
      <c r="E6" s="43"/>
      <c r="F6" s="50"/>
      <c r="G6" s="44"/>
      <c r="H6" s="52" t="s">
        <v>15</v>
      </c>
      <c r="I6" s="44">
        <v>0.86</v>
      </c>
      <c r="J6" s="51"/>
      <c r="K6" s="45"/>
      <c r="L6" s="53"/>
      <c r="M6" s="46"/>
      <c r="N6" s="25">
        <f>C6+E6+G6+I6+K6</f>
        <v>1.3599999999999999</v>
      </c>
    </row>
    <row r="7" spans="1:16" x14ac:dyDescent="0.25">
      <c r="A7" s="54"/>
      <c r="B7" s="55"/>
      <c r="C7" s="29"/>
      <c r="D7" s="56" t="s">
        <v>21</v>
      </c>
      <c r="E7" s="29"/>
      <c r="F7" s="57"/>
      <c r="G7" s="29"/>
      <c r="H7" s="57"/>
      <c r="I7" s="34"/>
      <c r="J7" s="56" t="s">
        <v>21</v>
      </c>
      <c r="K7" s="30"/>
      <c r="L7" s="56"/>
      <c r="M7" s="31"/>
      <c r="N7" s="29"/>
    </row>
    <row r="8" spans="1:16" ht="25.5" customHeight="1" x14ac:dyDescent="0.25">
      <c r="A8" s="58">
        <v>5.5</v>
      </c>
      <c r="B8" s="59"/>
      <c r="C8" s="25"/>
      <c r="D8" s="27" t="s">
        <v>13</v>
      </c>
      <c r="E8" s="33">
        <v>0.82</v>
      </c>
      <c r="F8" s="26"/>
      <c r="G8" s="25"/>
      <c r="H8" s="27"/>
      <c r="I8" s="25"/>
      <c r="J8" s="26" t="s">
        <v>22</v>
      </c>
      <c r="K8" s="60">
        <v>0.43</v>
      </c>
      <c r="L8" s="26"/>
      <c r="M8" s="27"/>
      <c r="N8" s="25">
        <f>C8+E8+G8+I8+K8</f>
        <v>1.25</v>
      </c>
    </row>
    <row r="9" spans="1:16" ht="24.75" x14ac:dyDescent="0.25">
      <c r="A9" s="61"/>
      <c r="B9" s="32" t="s">
        <v>23</v>
      </c>
      <c r="C9" s="20"/>
      <c r="D9" s="62" t="s">
        <v>23</v>
      </c>
      <c r="E9" s="20"/>
      <c r="F9" s="62" t="s">
        <v>23</v>
      </c>
      <c r="G9" s="20"/>
      <c r="H9" s="62" t="s">
        <v>23</v>
      </c>
      <c r="I9" s="20"/>
      <c r="J9" s="62" t="s">
        <v>23</v>
      </c>
      <c r="K9" s="24"/>
      <c r="L9" s="22"/>
      <c r="M9" s="23"/>
      <c r="N9" s="20"/>
    </row>
    <row r="10" spans="1:16" x14ac:dyDescent="0.25">
      <c r="A10" s="58">
        <v>21.18</v>
      </c>
      <c r="B10" s="63" t="s">
        <v>13</v>
      </c>
      <c r="C10" s="25">
        <v>2</v>
      </c>
      <c r="D10" s="64" t="s">
        <v>14</v>
      </c>
      <c r="E10" s="25">
        <v>0.75</v>
      </c>
      <c r="F10" s="64" t="s">
        <v>14</v>
      </c>
      <c r="G10" s="25">
        <v>0.75</v>
      </c>
      <c r="H10" s="64" t="s">
        <v>14</v>
      </c>
      <c r="I10" s="25">
        <v>0.64</v>
      </c>
      <c r="J10" s="64" t="s">
        <v>14</v>
      </c>
      <c r="K10" s="28">
        <v>0.75</v>
      </c>
      <c r="L10" s="26"/>
      <c r="M10" s="27"/>
      <c r="N10" s="25">
        <f>K10+I10+G10+E10+C10</f>
        <v>4.8900000000000006</v>
      </c>
    </row>
    <row r="11" spans="1:16" ht="24" x14ac:dyDescent="0.25">
      <c r="A11" s="61"/>
      <c r="B11" s="65"/>
      <c r="C11" s="66"/>
      <c r="D11" s="67" t="s">
        <v>24</v>
      </c>
      <c r="E11" s="34"/>
      <c r="F11" s="67"/>
      <c r="G11" s="66"/>
      <c r="H11" s="65"/>
      <c r="I11" s="66"/>
      <c r="J11" s="67" t="s">
        <v>24</v>
      </c>
      <c r="K11" s="68"/>
      <c r="L11" s="69"/>
      <c r="M11" s="69"/>
      <c r="N11" s="70"/>
    </row>
    <row r="12" spans="1:16" x14ac:dyDescent="0.25">
      <c r="A12" s="58">
        <v>5</v>
      </c>
      <c r="B12" s="71"/>
      <c r="C12" s="72"/>
      <c r="D12" s="73" t="s">
        <v>13</v>
      </c>
      <c r="E12" s="74">
        <v>0.9</v>
      </c>
      <c r="F12" s="73"/>
      <c r="G12" s="72"/>
      <c r="H12" s="73"/>
      <c r="I12" s="72"/>
      <c r="J12" s="73" t="s">
        <v>14</v>
      </c>
      <c r="K12" s="75">
        <v>0.25</v>
      </c>
      <c r="L12" s="73"/>
      <c r="M12" s="73"/>
      <c r="N12" s="72">
        <f>C12+E12+G12+I12+K12+M12</f>
        <v>1.1499999999999999</v>
      </c>
    </row>
    <row r="13" spans="1:16" x14ac:dyDescent="0.25">
      <c r="A13" s="61"/>
      <c r="B13" s="76" t="s">
        <v>25</v>
      </c>
      <c r="C13" s="77"/>
      <c r="D13" s="23"/>
      <c r="E13" s="78"/>
      <c r="F13" s="23" t="s">
        <v>25</v>
      </c>
      <c r="G13" s="21"/>
      <c r="H13" s="23"/>
      <c r="I13" s="21"/>
      <c r="J13" s="23" t="s">
        <v>25</v>
      </c>
      <c r="K13" s="24"/>
      <c r="L13" s="23"/>
      <c r="M13" s="23"/>
      <c r="N13" s="20"/>
    </row>
    <row r="14" spans="1:16" ht="48" customHeight="1" x14ac:dyDescent="0.25">
      <c r="A14" s="58">
        <v>6.11</v>
      </c>
      <c r="B14" s="79" t="s">
        <v>16</v>
      </c>
      <c r="C14" s="80">
        <v>0.25</v>
      </c>
      <c r="D14" s="27"/>
      <c r="E14" s="81"/>
      <c r="F14" s="27" t="s">
        <v>13</v>
      </c>
      <c r="G14" s="74">
        <v>0.91</v>
      </c>
      <c r="H14" s="27"/>
      <c r="I14" s="74"/>
      <c r="J14" s="27" t="s">
        <v>16</v>
      </c>
      <c r="K14" s="28">
        <v>0.25</v>
      </c>
      <c r="L14" s="27"/>
      <c r="M14" s="27"/>
      <c r="N14" s="25">
        <f>C14+G14+K14</f>
        <v>1.4100000000000001</v>
      </c>
      <c r="P14" t="s">
        <v>34</v>
      </c>
    </row>
    <row r="15" spans="1:16" x14ac:dyDescent="0.25">
      <c r="A15" s="61"/>
      <c r="B15" s="76" t="s">
        <v>26</v>
      </c>
      <c r="C15" s="77"/>
      <c r="D15" s="23"/>
      <c r="E15" s="78"/>
      <c r="F15" s="23" t="s">
        <v>26</v>
      </c>
      <c r="G15" s="21"/>
      <c r="H15" s="23"/>
      <c r="I15" s="21"/>
      <c r="J15" s="23" t="s">
        <v>26</v>
      </c>
      <c r="K15" s="24"/>
      <c r="L15" s="23"/>
      <c r="M15" s="23"/>
      <c r="N15" s="20"/>
    </row>
    <row r="16" spans="1:16" x14ac:dyDescent="0.25">
      <c r="A16" s="58">
        <v>7.95</v>
      </c>
      <c r="B16" s="79" t="s">
        <v>13</v>
      </c>
      <c r="C16" s="80">
        <v>1.18</v>
      </c>
      <c r="D16" s="27"/>
      <c r="E16" s="81"/>
      <c r="F16" s="27" t="s">
        <v>14</v>
      </c>
      <c r="G16" s="74">
        <v>0.33</v>
      </c>
      <c r="H16" s="27"/>
      <c r="I16" s="74"/>
      <c r="J16" s="27" t="s">
        <v>14</v>
      </c>
      <c r="K16" s="28">
        <v>0.33</v>
      </c>
      <c r="L16" s="27"/>
      <c r="M16" s="27"/>
      <c r="N16" s="72">
        <f>C16+E16+G16+I16+K16+M16</f>
        <v>1.84</v>
      </c>
    </row>
    <row r="17" spans="1:14" ht="24.75" x14ac:dyDescent="0.25">
      <c r="A17" s="61"/>
      <c r="B17" s="76" t="s">
        <v>27</v>
      </c>
      <c r="C17" s="77"/>
      <c r="D17" s="23"/>
      <c r="E17" s="78"/>
      <c r="F17" s="23"/>
      <c r="G17" s="21"/>
      <c r="H17" s="22" t="s">
        <v>28</v>
      </c>
      <c r="I17" s="21"/>
      <c r="J17" s="23"/>
      <c r="K17" s="24"/>
      <c r="L17" s="23"/>
      <c r="M17" s="23"/>
      <c r="N17" s="70"/>
    </row>
    <row r="18" spans="1:14" ht="57" x14ac:dyDescent="0.25">
      <c r="A18" s="58">
        <v>6.64</v>
      </c>
      <c r="B18" s="59" t="s">
        <v>16</v>
      </c>
      <c r="C18" s="80">
        <v>0.33</v>
      </c>
      <c r="D18" s="27"/>
      <c r="E18" s="81"/>
      <c r="F18" s="27"/>
      <c r="G18" s="74" t="s">
        <v>29</v>
      </c>
      <c r="H18" s="4" t="s">
        <v>30</v>
      </c>
      <c r="I18" s="74">
        <v>1.2</v>
      </c>
      <c r="J18" s="27"/>
      <c r="K18" s="28"/>
      <c r="L18" s="27"/>
      <c r="M18" s="27"/>
      <c r="N18" s="25">
        <f>C18+I18</f>
        <v>1.53</v>
      </c>
    </row>
    <row r="19" spans="1:14" x14ac:dyDescent="0.25">
      <c r="A19" s="61"/>
      <c r="B19" s="57"/>
      <c r="C19" s="24"/>
      <c r="D19" s="56" t="s">
        <v>31</v>
      </c>
      <c r="E19" s="20"/>
      <c r="F19" s="57"/>
      <c r="G19" s="20"/>
      <c r="H19" s="57"/>
      <c r="I19" s="21"/>
      <c r="J19" s="56" t="s">
        <v>31</v>
      </c>
      <c r="K19" s="24"/>
      <c r="L19" s="56"/>
      <c r="M19" s="23"/>
      <c r="N19" s="20"/>
    </row>
    <row r="20" spans="1:14" x14ac:dyDescent="0.25">
      <c r="A20" s="58">
        <v>5.5</v>
      </c>
      <c r="B20" s="82"/>
      <c r="C20" s="28"/>
      <c r="D20" s="27" t="s">
        <v>13</v>
      </c>
      <c r="E20" s="33">
        <v>0.92</v>
      </c>
      <c r="F20" s="27"/>
      <c r="G20" s="25"/>
      <c r="H20" s="27"/>
      <c r="I20" s="25"/>
      <c r="J20" s="27" t="s">
        <v>14</v>
      </c>
      <c r="K20" s="28">
        <v>0.35</v>
      </c>
      <c r="L20" s="27"/>
      <c r="M20" s="27"/>
      <c r="N20" s="25">
        <f>C20+E20+G20+I20+K20+M20</f>
        <v>1.27</v>
      </c>
    </row>
    <row r="21" spans="1:14" x14ac:dyDescent="0.25">
      <c r="A21" s="54"/>
      <c r="B21" s="57"/>
      <c r="C21" s="30"/>
      <c r="D21" s="57"/>
      <c r="E21" s="34"/>
      <c r="F21" s="57" t="s">
        <v>32</v>
      </c>
      <c r="G21" s="34"/>
      <c r="H21" s="57"/>
      <c r="I21" s="34"/>
      <c r="J21" s="57"/>
      <c r="K21" s="35"/>
      <c r="L21" s="23"/>
      <c r="M21" s="23"/>
      <c r="N21" s="20"/>
    </row>
    <row r="22" spans="1:14" ht="34.5" x14ac:dyDescent="0.25">
      <c r="A22" s="58">
        <v>2.5</v>
      </c>
      <c r="B22" s="63"/>
      <c r="C22" s="28"/>
      <c r="D22" s="64"/>
      <c r="E22" s="74"/>
      <c r="F22" s="83" t="s">
        <v>33</v>
      </c>
      <c r="G22" s="74">
        <v>0.57999999999999996</v>
      </c>
      <c r="H22" s="64"/>
      <c r="I22" s="74"/>
      <c r="J22" s="64"/>
      <c r="K22" s="60"/>
      <c r="L22" s="26"/>
      <c r="M22" s="27"/>
      <c r="N22" s="25">
        <f>C22+E22+G22+I22+K22+M22</f>
        <v>0.57999999999999996</v>
      </c>
    </row>
    <row r="23" spans="1:14" x14ac:dyDescent="0.25">
      <c r="A23" s="84">
        <f>SUM(A3:A22)</f>
        <v>71.56</v>
      </c>
      <c r="B23" s="85" t="s">
        <v>8</v>
      </c>
      <c r="C23" s="8">
        <f>SUM(C3:C22)</f>
        <v>4.59</v>
      </c>
      <c r="D23" s="7"/>
      <c r="E23" s="8">
        <f>SUM(E3:E22)</f>
        <v>3.3899999999999997</v>
      </c>
      <c r="F23" s="86"/>
      <c r="G23" s="8">
        <f>SUM(G3:G22)</f>
        <v>2.5700000000000003</v>
      </c>
      <c r="H23" s="87"/>
      <c r="I23" s="8">
        <f>SUM(I3:I22)</f>
        <v>3.59</v>
      </c>
      <c r="J23" s="87"/>
      <c r="K23" s="8">
        <f>SUM(K3:K22)</f>
        <v>2.36</v>
      </c>
      <c r="L23" s="88"/>
      <c r="M23" s="88"/>
      <c r="N23" s="8">
        <f>SUM(N3:N22)</f>
        <v>16.5</v>
      </c>
    </row>
    <row r="25" spans="1:14" x14ac:dyDescent="0.25">
      <c r="A25" s="17"/>
      <c r="B25" s="89"/>
      <c r="C25" s="10" t="s">
        <v>9</v>
      </c>
      <c r="D25" s="18"/>
      <c r="E25" s="89"/>
      <c r="F25" s="90"/>
      <c r="G25" s="89"/>
      <c r="H25" s="10" t="s">
        <v>10</v>
      </c>
      <c r="I25" s="89"/>
      <c r="J25" s="89"/>
    </row>
    <row r="26" spans="1:14" x14ac:dyDescent="0.25">
      <c r="A26" s="10"/>
      <c r="B26" s="10"/>
      <c r="C26" s="10" t="s">
        <v>11</v>
      </c>
      <c r="D26" s="10"/>
      <c r="E26" s="10"/>
      <c r="F26" s="91">
        <v>44868</v>
      </c>
      <c r="G26" s="19"/>
      <c r="I26" s="10"/>
      <c r="J26" s="89">
        <f>N23*4.33</f>
        <v>71.445000000000007</v>
      </c>
      <c r="K26" s="10"/>
    </row>
  </sheetData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SU PLANNING 31,03,2023</vt:lpstr>
      <vt:lpstr>SU PLANNING 16,03,2023</vt:lpstr>
      <vt:lpstr>SU PLANNING 07,03,2023</vt:lpstr>
      <vt:lpstr>PLANNING 03,11,2022</vt:lpstr>
      <vt:lpstr>'PLANNING 03,11,2022'!Área_de_impresión</vt:lpstr>
      <vt:lpstr>'SU PLANNING 07,03,2023'!Área_de_impresión</vt:lpstr>
      <vt:lpstr>'SU PLANNING 16,03,2023'!Área_de_impresión</vt:lpstr>
      <vt:lpstr>'SU PLANNING 31,03,2023'!Área_de_impresión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García</dc:creator>
  <cp:lastModifiedBy>Carmen Segovia</cp:lastModifiedBy>
  <cp:lastPrinted>2023-03-14T15:14:58Z</cp:lastPrinted>
  <dcterms:created xsi:type="dcterms:W3CDTF">2022-10-04T11:48:33Z</dcterms:created>
  <dcterms:modified xsi:type="dcterms:W3CDTF">2023-03-14T15:15:04Z</dcterms:modified>
</cp:coreProperties>
</file>